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embeddings/oleObject1.bin" ContentType="application/vnd.openxmlformats-officedocument.oleObject"/>
  <Override PartName="/xl/drawings/drawing21.xml" ContentType="application/vnd.openxmlformats-officedocument.drawing+xml"/>
  <Override PartName="/xl/drawings/drawing2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showInkAnnotation="0" updateLinks="never" codeName="ThisWorkbook" defaultThemeVersion="124226"/>
  <mc:AlternateContent xmlns:mc="http://schemas.openxmlformats.org/markup-compatibility/2006">
    <mc:Choice Requires="x15">
      <x15ac:absPath xmlns:x15ac="http://schemas.microsoft.com/office/spreadsheetml/2010/11/ac" url="C:\Users\SheldonBartel\Desktop\Work Files\Central Team\NEDO- Memphis\"/>
    </mc:Choice>
  </mc:AlternateContent>
  <xr:revisionPtr revIDLastSave="0" documentId="8_{21B5CE7F-E36B-4FCE-B1BA-41143AE3D3D6}" xr6:coauthVersionLast="45" xr6:coauthVersionMax="45" xr10:uidLastSave="{00000000-0000-0000-0000-000000000000}"/>
  <bookViews>
    <workbookView xWindow="-120" yWindow="-120" windowWidth="20730" windowHeight="11160" firstSheet="2" activeTab="3" xr2:uid="{00000000-000D-0000-FFFF-FFFF00000000}"/>
  </bookViews>
  <sheets>
    <sheet name="Cover Sheet" sheetId="22" r:id="rId1"/>
    <sheet name="Application Process Overview" sheetId="81" r:id="rId2"/>
    <sheet name="Evaluation Criteria" sheetId="61" r:id="rId3"/>
    <sheet name="Submission Checklist" sheetId="64" r:id="rId4"/>
    <sheet name="Threshold Requirements" sheetId="58" r:id="rId5"/>
    <sheet name="General Information" sheetId="53" r:id="rId6"/>
    <sheet name="Executive Summary" sheetId="70" r:id="rId7"/>
    <sheet name="Development Funding" sheetId="54" r:id="rId8"/>
    <sheet name="Development Information" sheetId="57" r:id="rId9"/>
    <sheet name="Experience" sheetId="73" r:id="rId10"/>
    <sheet name="Project Readiness" sheetId="59" r:id="rId11"/>
    <sheet name="Location Amenities" sheetId="63" r:id="rId12"/>
    <sheet name="HUD Regulatory Conditions" sheetId="65" r:id="rId13"/>
    <sheet name="Efficient Use of Fed Funding" sheetId="66" r:id="rId14"/>
    <sheet name="AFHMP" sheetId="82" r:id="rId15"/>
    <sheet name="Relocation Plan" sheetId="83" r:id="rId16"/>
    <sheet name="DUNS &amp; SAM" sheetId="72" r:id="rId17"/>
    <sheet name="Conflict of Interest" sheetId="84" r:id="rId18"/>
    <sheet name="Environmental Acknowledgement" sheetId="28" r:id="rId19"/>
    <sheet name="Underwriting &amp; Labor Compliance" sheetId="38" r:id="rId20"/>
    <sheet name="SWMBE" sheetId="37" r:id="rId21"/>
    <sheet name="Section 3" sheetId="80" r:id="rId22"/>
    <sheet name="Signature" sheetId="23" r:id="rId23"/>
    <sheet name="Information" sheetId="60" r:id="rId24"/>
  </sheets>
  <externalReferences>
    <externalReference r:id="rId25"/>
  </externalReferences>
  <definedNames>
    <definedName name="AffirmativeMarketing" localSheetId="16">#REF!</definedName>
    <definedName name="AffirmativeMarketing" localSheetId="6">#REF!</definedName>
    <definedName name="AffirmativeMarketing" localSheetId="9">#REF!</definedName>
    <definedName name="AffirmativeMarketing">#REF!</definedName>
    <definedName name="CDBG_Return">'Executive Summary'!$C$25</definedName>
    <definedName name="Census">'Development Information'!$D$15</definedName>
    <definedName name="City_Council_Districts">Information!$A$21</definedName>
    <definedName name="HighPriority" localSheetId="6">'Executive Summary'!#REF!</definedName>
    <definedName name="HighPriority">'Location Amenities'!#REF!</definedName>
    <definedName name="HOME_Match_Funds">'Efficient Use of Fed Funding'!$A$21</definedName>
    <definedName name="HP">'[1]Location Amenities'!#REF!</definedName>
    <definedName name="INFO_BenData">Information!$A$9</definedName>
    <definedName name="INFO_Bond">Information!$A$33</definedName>
    <definedName name="INFO_CDBG">Information!$A$11</definedName>
    <definedName name="Info_Census">Information!$A$18</definedName>
    <definedName name="INFO_design">Information!#REF!</definedName>
    <definedName name="INFO_Dev">Information!$A$27</definedName>
    <definedName name="INFO_Eligible">Information!#REF!</definedName>
    <definedName name="INFO_Match">Information!$A$29</definedName>
    <definedName name="INFO_Mrkt">Information!$A$39</definedName>
    <definedName name="INFO_OppZone">Information!$A$41</definedName>
    <definedName name="INFO_Proforma">Information!$A$44</definedName>
    <definedName name="INFO_RCMP">Information!$A$48</definedName>
    <definedName name="INFO_SATmrw">Information!$A$50</definedName>
    <definedName name="INFO_Sec3">Information!$A$53</definedName>
    <definedName name="INFO_Surplus">Information!$A$58</definedName>
    <definedName name="INFO_TIRZ">Information!$A$62</definedName>
    <definedName name="INFO_URA">Information!$A$67</definedName>
    <definedName name="Info_Zoning">Information!$A$68</definedName>
    <definedName name="INFO1">Information!$A$21</definedName>
    <definedName name="INFO2">Information!$A$36</definedName>
    <definedName name="OppZone" localSheetId="6">'Executive Summary'!#REF!</definedName>
    <definedName name="OppZone">'Location Amenities'!#REF!</definedName>
    <definedName name="_xlnm.Print_Area" localSheetId="0">'Cover Sheet'!$A$1:$B$23</definedName>
    <definedName name="_xlnm.Print_Area" localSheetId="7">'Development Funding'!$A$1:$F$49</definedName>
    <definedName name="_xlnm.Print_Area" localSheetId="8">'Development Information'!$A$1:$E$23</definedName>
    <definedName name="_xlnm.Print_Area" localSheetId="16">'DUNS &amp; SAM'!$A$1:$K$20</definedName>
    <definedName name="_xlnm.Print_Area" localSheetId="13">'Efficient Use of Fed Funding'!$A$1:$F$39</definedName>
    <definedName name="_xlnm.Print_Area" localSheetId="18">'Environmental Acknowledgement'!$B$1:$K$17</definedName>
    <definedName name="_xlnm.Print_Area" localSheetId="2">'Evaluation Criteria'!$A$1:$D$65</definedName>
    <definedName name="_xlnm.Print_Area" localSheetId="6">'Executive Summary'!$B$1:$H$77</definedName>
    <definedName name="_xlnm.Print_Area" localSheetId="9">Experience!$A$1:$F$59</definedName>
    <definedName name="_xlnm.Print_Area" localSheetId="5">'General Information'!$A$1:$D$115</definedName>
    <definedName name="_xlnm.Print_Area" localSheetId="12">'HUD Regulatory Conditions'!$A$1:$F$25</definedName>
    <definedName name="_xlnm.Print_Area" localSheetId="23">Information!$A:$C</definedName>
    <definedName name="_xlnm.Print_Area" localSheetId="11">'Location Amenities'!$A$1:$G$41</definedName>
    <definedName name="_xlnm.Print_Area" localSheetId="10">'Project Readiness'!$A$1:$F$23</definedName>
    <definedName name="_xlnm.Print_Area" localSheetId="22">Signature!$A$1:$H$26</definedName>
    <definedName name="_xlnm.Print_Area" localSheetId="3">'Submission Checklist'!$B$1:$L$45</definedName>
    <definedName name="_xlnm.Print_Area" localSheetId="20">SWMBE!$A$1:$I$26</definedName>
    <definedName name="_xlnm.Print_Area" localSheetId="4">'Threshold Requirements'!$A$1:$G$29</definedName>
    <definedName name="_xlnm.Print_Area" localSheetId="19">'Underwriting &amp; Labor Compliance'!$A$1:$J$20</definedName>
    <definedName name="_xlnm.Print_Titles" localSheetId="23">Information!$6:$7</definedName>
    <definedName name="Project_Readiness">#REF!</definedName>
    <definedName name="Return_BenData">'Executive Summary'!$B$47</definedName>
    <definedName name="Return_Design">'Executive Summary'!$C$37</definedName>
    <definedName name="SATmrw">'Executive Summary'!$C$28</definedName>
    <definedName name="SCAffMark" localSheetId="8">#REF!</definedName>
    <definedName name="SCAffMark" localSheetId="16">#REF!</definedName>
    <definedName name="SCAffMark" localSheetId="13">#REF!</definedName>
    <definedName name="SCAffMark" localSheetId="2">#REF!</definedName>
    <definedName name="SCAffMark" localSheetId="6">#REF!</definedName>
    <definedName name="SCAffMark" localSheetId="9">#REF!</definedName>
    <definedName name="SCAffMark" localSheetId="12">#REF!</definedName>
    <definedName name="SCAffMark" localSheetId="23">#REF!</definedName>
    <definedName name="SCAffMark" localSheetId="11">#REF!</definedName>
    <definedName name="SCAffMark" localSheetId="10">#REF!</definedName>
    <definedName name="SCAffMark" localSheetId="3">#REF!</definedName>
    <definedName name="SCAffMark" localSheetId="4">#REF!</definedName>
    <definedName name="SCAffMark">#REF!</definedName>
    <definedName name="Section3">'HUD Regulatory Conditions'!#REF!</definedName>
    <definedName name="SELECT" localSheetId="8">#REF!</definedName>
    <definedName name="SELECT" localSheetId="16">#REF!</definedName>
    <definedName name="SELECT" localSheetId="13">#REF!</definedName>
    <definedName name="SELECT" localSheetId="2">#REF!</definedName>
    <definedName name="SELECT" localSheetId="6">#REF!</definedName>
    <definedName name="SELECT" localSheetId="9">#REF!</definedName>
    <definedName name="SELECT" localSheetId="12">#REF!</definedName>
    <definedName name="SELECT" localSheetId="23">#REF!</definedName>
    <definedName name="SELECT" localSheetId="11">#REF!</definedName>
    <definedName name="SELECT" localSheetId="10">#REF!</definedName>
    <definedName name="SELECT" localSheetId="3">#REF!</definedName>
    <definedName name="SELECT" localSheetId="4">#REF!</definedName>
    <definedName name="SELECT">#REF!</definedName>
    <definedName name="Zoning">'Project Readiness'!$A$16</definedName>
  </definedNames>
  <calcPr calcId="191029"/>
  <customWorkbookViews>
    <customWorkbookView name="One Page" guid="{979E1125-330A-42AB-A008-1726AFA16C0C}" maximized="1" xWindow="1" yWindow="1" windowWidth="1600" windowHeight="956" activeSheetId="1"/>
    <customWorkbookView name="1" guid="{7C66BF0C-1E54-4D44-A66B-E72413F39A39}" includePrintSettings="0" includeHiddenRowCol="0" maximized="1" windowWidth="2560" windowHeight="1175" activeSheetId="6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6" i="66" l="1"/>
  <c r="D15" i="66"/>
  <c r="E13" i="66"/>
  <c r="D31" i="54" l="1"/>
  <c r="D30" i="54"/>
  <c r="D11" i="23" l="1"/>
  <c r="S44" i="64"/>
  <c r="S35" i="64"/>
  <c r="S34" i="64"/>
  <c r="S33" i="64"/>
  <c r="S32" i="64"/>
  <c r="S30" i="64"/>
  <c r="S29" i="64"/>
  <c r="S28" i="64"/>
  <c r="S27" i="64"/>
  <c r="S26" i="64"/>
  <c r="S21" i="64"/>
  <c r="S20" i="64"/>
  <c r="S19" i="64"/>
  <c r="J11" i="23"/>
  <c r="C13" i="66"/>
  <c r="C8" i="57"/>
  <c r="T47" i="64" l="1"/>
  <c r="S45" i="64" l="1"/>
  <c r="S43" i="64"/>
  <c r="S42" i="64"/>
  <c r="S39" i="64"/>
  <c r="S38" i="64"/>
  <c r="S37" i="64"/>
  <c r="S14" i="64"/>
  <c r="E14" i="64"/>
  <c r="G11" i="83" l="1"/>
  <c r="G10" i="83"/>
  <c r="G9" i="83"/>
  <c r="G7" i="83"/>
  <c r="C16" i="83" s="1"/>
  <c r="D14" i="66"/>
  <c r="D29" i="54"/>
  <c r="D27" i="54"/>
  <c r="D28" i="54"/>
  <c r="D16" i="66" s="1"/>
  <c r="D26" i="54"/>
  <c r="D17" i="66" s="1"/>
  <c r="D56" i="73"/>
  <c r="E10" i="80" l="1"/>
  <c r="E9" i="80"/>
  <c r="E8" i="80"/>
  <c r="E7" i="80"/>
  <c r="C7" i="37" l="1"/>
  <c r="X43" i="64" l="1"/>
  <c r="C10" i="73" l="1"/>
  <c r="C9" i="73"/>
  <c r="C8" i="73"/>
  <c r="C7" i="73"/>
  <c r="W43" i="64" l="1"/>
  <c r="B45" i="64" s="1"/>
  <c r="V43" i="64"/>
  <c r="U43" i="64"/>
  <c r="B44" i="64" s="1"/>
  <c r="B43" i="64" l="1"/>
  <c r="E56" i="73"/>
  <c r="F55" i="73"/>
  <c r="F54" i="73"/>
  <c r="F53" i="73"/>
  <c r="F52" i="73"/>
  <c r="F51" i="73"/>
  <c r="F50" i="73"/>
  <c r="F49" i="73"/>
  <c r="F48" i="73"/>
  <c r="F47" i="73"/>
  <c r="F46" i="73"/>
  <c r="F45" i="73"/>
  <c r="F44" i="73"/>
  <c r="F43" i="73"/>
  <c r="F42" i="73"/>
  <c r="D37" i="73"/>
  <c r="E37" i="73"/>
  <c r="F56" i="73" l="1"/>
  <c r="S18" i="64" l="1"/>
  <c r="B30" i="64" l="1"/>
  <c r="B32" i="64"/>
  <c r="S13" i="64"/>
  <c r="B13" i="64" l="1"/>
  <c r="D7" i="23" l="1"/>
  <c r="D10" i="70" l="1"/>
  <c r="D9" i="70"/>
  <c r="D8" i="70"/>
  <c r="D7" i="70"/>
  <c r="C6" i="37" l="1"/>
  <c r="C5" i="37"/>
  <c r="C8" i="37"/>
  <c r="S9" i="64"/>
  <c r="S22" i="64"/>
  <c r="S15" i="64"/>
  <c r="S16" i="64"/>
  <c r="B16" i="64" s="1"/>
  <c r="S17" i="64"/>
  <c r="S10" i="64"/>
  <c r="S11" i="64"/>
  <c r="S24" i="64"/>
  <c r="S25" i="64"/>
  <c r="B26" i="64"/>
  <c r="B28" i="64"/>
  <c r="S31" i="64"/>
  <c r="S36" i="64"/>
  <c r="S40" i="64"/>
  <c r="B40" i="64" s="1"/>
  <c r="B27" i="64"/>
  <c r="C11" i="54"/>
  <c r="C10" i="54"/>
  <c r="I44" i="54"/>
  <c r="I45" i="54"/>
  <c r="I46" i="54"/>
  <c r="E31" i="66"/>
  <c r="C10" i="66"/>
  <c r="C9" i="66"/>
  <c r="C8" i="66"/>
  <c r="C7" i="66"/>
  <c r="C10" i="65"/>
  <c r="C9" i="65"/>
  <c r="C8" i="65"/>
  <c r="C7" i="65"/>
  <c r="B33" i="64"/>
  <c r="C10" i="63"/>
  <c r="C9" i="63"/>
  <c r="C8" i="63"/>
  <c r="C7" i="63"/>
  <c r="C10" i="59"/>
  <c r="C9" i="59"/>
  <c r="C8" i="59"/>
  <c r="C7" i="59"/>
  <c r="C11" i="57"/>
  <c r="C10" i="57"/>
  <c r="C9" i="57"/>
  <c r="E6" i="28"/>
  <c r="E5" i="28"/>
  <c r="D6" i="38"/>
  <c r="D5" i="38"/>
  <c r="E42" i="54"/>
  <c r="C9" i="54"/>
  <c r="C8" i="54"/>
  <c r="F4" i="23"/>
  <c r="C4" i="23"/>
  <c r="E34" i="66" l="1"/>
  <c r="E35" i="66"/>
  <c r="B35" i="64"/>
  <c r="B24" i="64"/>
  <c r="B20" i="64"/>
  <c r="B37" i="64"/>
  <c r="B15" i="64"/>
  <c r="B36" i="64"/>
  <c r="B31" i="64"/>
  <c r="B34" i="64"/>
  <c r="B21" i="64"/>
  <c r="B42" i="64"/>
  <c r="B19" i="64"/>
  <c r="B22" i="64"/>
  <c r="B18" i="64"/>
  <c r="B29" i="64"/>
  <c r="B39" i="64"/>
  <c r="B25" i="64"/>
  <c r="B11" i="64"/>
  <c r="B10" i="64"/>
  <c r="D18" i="66"/>
  <c r="D19" i="66" s="1"/>
  <c r="E35" i="54"/>
  <c r="D34" i="54" s="1"/>
  <c r="B9" i="64"/>
  <c r="S8" i="64" l="1"/>
  <c r="S47" i="64" s="1"/>
  <c r="D10" i="23" l="1"/>
  <c r="K7" i="64"/>
  <c r="B8" i="64"/>
  <c r="P58" i="64"/>
</calcChain>
</file>

<file path=xl/sharedStrings.xml><?xml version="1.0" encoding="utf-8"?>
<sst xmlns="http://schemas.openxmlformats.org/spreadsheetml/2006/main" count="2562" uniqueCount="643">
  <si>
    <t>No</t>
  </si>
  <si>
    <t>Yes</t>
  </si>
  <si>
    <t>Select</t>
  </si>
  <si>
    <t>Title:</t>
  </si>
  <si>
    <t>HOME Funds Previously Applied to Project</t>
  </si>
  <si>
    <t>Total Development Costs (TDC)</t>
  </si>
  <si>
    <t>HOME Funds as % of TDC</t>
  </si>
  <si>
    <t>to 1</t>
  </si>
  <si>
    <t>N/A</t>
  </si>
  <si>
    <t>Surplus Cash</t>
  </si>
  <si>
    <t>Evaluation Criteria</t>
  </si>
  <si>
    <t xml:space="preserve">Appraisal </t>
  </si>
  <si>
    <t>New Construction</t>
  </si>
  <si>
    <t>Rehabilitation</t>
  </si>
  <si>
    <t>Market Study</t>
  </si>
  <si>
    <t>Event</t>
  </si>
  <si>
    <t>Pre-Construction Meeting</t>
  </si>
  <si>
    <t>Floating</t>
  </si>
  <si>
    <t>Fixed</t>
  </si>
  <si>
    <t>1)</t>
  </si>
  <si>
    <t>2)</t>
  </si>
  <si>
    <t>3)</t>
  </si>
  <si>
    <t>Interest Rate Calculation</t>
  </si>
  <si>
    <t>for</t>
  </si>
  <si>
    <t xml:space="preserve">SIGNATURE PAGE </t>
  </si>
  <si>
    <t>To obtain a D-U-N-S Number click the link below:</t>
  </si>
  <si>
    <t>SELECT</t>
  </si>
  <si>
    <t>General Information</t>
  </si>
  <si>
    <t>Term (in months) No more than 24 months</t>
  </si>
  <si>
    <t>Total requested mortgage term</t>
  </si>
  <si>
    <t>Date</t>
  </si>
  <si>
    <t>Elderly</t>
  </si>
  <si>
    <t>Disabled</t>
  </si>
  <si>
    <t>Veterans</t>
  </si>
  <si>
    <t>4)</t>
  </si>
  <si>
    <t>HOME Funds Requested</t>
  </si>
  <si>
    <t>HOME Match Requirement</t>
  </si>
  <si>
    <t>Southeast</t>
  </si>
  <si>
    <t xml:space="preserve">Release Date:  </t>
  </si>
  <si>
    <t xml:space="preserve">Applications Due:  </t>
  </si>
  <si>
    <t>ENVIRONMENTAL ACKNOWLEDGEMENT</t>
  </si>
  <si>
    <t>24 CFR 92.353(a) - The environmental effects of each activity carried out with HOME funds must be assessed in accordance with the provisions of the National Environmental Policy Act of 1969 (NEPA) (42 U.S.C. 4321) and the related authorities listed in HUD's implementing regulations at 24 CFR parts 50 and 58.</t>
  </si>
  <si>
    <t>Agreed</t>
  </si>
  <si>
    <t>PROJECT UNDERWRITING ACKNOWLEDGEMENT</t>
  </si>
  <si>
    <t>LABOR COMPLIANCE ACKNOWLEDGEMENT</t>
  </si>
  <si>
    <t>Every application must contain a D-U-N-S Number. If you do not have a DUNS number, you can register with Dun and Bradstreet at the web address below and you will be issued a number free of charge. 
A DUNS number is needed for SAM registration.</t>
  </si>
  <si>
    <t>http://fedgov.dnb.com/webform</t>
  </si>
  <si>
    <t>The undersigned certifies that (s)he is the</t>
  </si>
  <si>
    <t>DBA (Required for an Individual or Proprietorship):</t>
  </si>
  <si>
    <t>Date:</t>
  </si>
  <si>
    <t>If Applicant's application is approved for funding, Applicant will adhere to all relevant federal, state and local regulations, guidelines, policies, procedures and other assurances as described above.</t>
  </si>
  <si>
    <t>Applicant understands and agrees that the following provisions shall be requirements of this solicitation and the resulting contract, if awarded. By submitting a response, Applicant commits to comply with these requirements:</t>
  </si>
  <si>
    <t xml:space="preserve">of the entity named below; that (s)he is designated to sign this Application Form (if a Corporation or not-for-profit Corporation, then by resolution with Certified Copy of resolution attached) for and on behalf of the Applicant entity named below, and that (s)he is authorized to execute same for and on behalf of and bind said entity to the terms and conditions provided for and has the requisite authority to execute an Agreement on behalf of Applicant, if awarded: </t>
  </si>
  <si>
    <t>By signature above, Applicant agrees and certifies that:</t>
  </si>
  <si>
    <t xml:space="preserve">2. If Applicant's application is approved for funding, Applicant will adhere to all relevant federal, state and local regulations, guidelines, policies, procedures and other assurances as required by the City.  </t>
  </si>
  <si>
    <t>3. The information provided in Applicant's application, to the best of the Applicant’s knowledge, is true, complete, and accurately describes the proposed project, and if Applicant's Application is approved for funding, Applicant will be able and willing to comply with all representations made by Applicant in its application and during the application process.</t>
  </si>
  <si>
    <t>Submission Checklist</t>
  </si>
  <si>
    <t>Name of Authorized Signatory:</t>
  </si>
  <si>
    <t>CHOICE LIMITING ACTIONS WILL RESULT IN LOSS OF CITY FUNDS</t>
  </si>
  <si>
    <t xml:space="preserve">CHOICE LIMITING ACTIONS: Grantees may not spend either public or private funds (HOME, other Federal or nonfederal funds), or execute a legally binding agreement for property acquisition, rehabilitation, conversion, repair or construction pertaining to a specific site until environmental clearance has been achieved. Grantees must avoid any and all actions that would preclude the selection of alternative choices before a final decision is made – that decision being based upon an understanding of the environmental consequences and actions that can protect, restore and enhance the human environment (i.e., the natural, physical, social and economic environment).
Activities that have physical impacts or which limit the choice of alternatives cannot be undertaken, even with the grantee or other project participant’s own funds, prior to obtaining environmental clearance.  The following are examples of actions that would have an adverse impact and are considered choice limiting: demolition, dredging, filling, excavating, acquisition of real property; leasing property; rehabilitation, demolition, construction of buildings or structures; relocating buildings or structures, conversion of land or buildings/structures. </t>
  </si>
  <si>
    <t>24 CFR 92.250(b) - Underwriting and subsidy layering. Before committing funds to a project, the participating jurisdiction (City) must evaluate the project in accordance with guidelines that it has adopted for determining a reasonable level of profit or return on owner's or developer's investment in a project and must not invest any more HOME funds, alone or in combination with other governmental assistance, than is necessary to provide quality affordable housing that is financially viable for a reasonable period (at minimum, the period of affordability in §92.252 or §92.254) and that will not provide a profit or return on the owner's or developer's investment that exceeds the participating jurisdiction's established standards for the size, type, and complexity of the project.</t>
  </si>
  <si>
    <t>Federal regulations make it very clear that subrecipients should make every effort to use local business firms and contract with small, minority-owned and/or women-owned businesses in the procurement process. Specifically, 
• A subrecipient must take affirmative steps to use small firms, minority-owned firms, women-owned firms, or labor surplus area firms in its Federally-financed activities (2 CFR 200.321). The efforts which a subrecipient should make include:
• Incorporating such businesses in solicitation lists whenever they are potential sources.
• Ensuring that such businesses are solicited when identified as potential sources.
• Dividing procurement requirements, when economically feasible, to permit maximum participation of such businesses.
• Requiring prime contractors, when subcontracts are let, to take affirmative steps to select such firms.</t>
  </si>
  <si>
    <t>SMALL, WOMEN'S, AND MINORITY BUSINESS ENTERPRISES</t>
  </si>
  <si>
    <t>Evidence of Site Control</t>
  </si>
  <si>
    <t>Project Timeline</t>
  </si>
  <si>
    <t>Phase I Review: Threshold Required Attachments</t>
  </si>
  <si>
    <t>Return to Submission Checklist</t>
  </si>
  <si>
    <t xml:space="preserve">Email Address </t>
  </si>
  <si>
    <t>City, State Zip</t>
  </si>
  <si>
    <t>Street</t>
  </si>
  <si>
    <t>Direct Phone Number</t>
  </si>
  <si>
    <t>Title</t>
  </si>
  <si>
    <t xml:space="preserve">DUNS Number </t>
  </si>
  <si>
    <t xml:space="preserve">Federal Tax I.D. Number </t>
  </si>
  <si>
    <t xml:space="preserve">Office Phone Number </t>
  </si>
  <si>
    <t>Name of Partner</t>
  </si>
  <si>
    <t>Address</t>
  </si>
  <si>
    <t>GENERAL INFORMATION</t>
  </si>
  <si>
    <t>DEVELOPMENT INFORMATION</t>
  </si>
  <si>
    <t>PARTNERS / JOINT VENTURES / BORROWERS</t>
  </si>
  <si>
    <t>Name of Executive Signatory</t>
  </si>
  <si>
    <t>Project Manager/Point of Contact</t>
  </si>
  <si>
    <t>Name of Authorized Signatory</t>
  </si>
  <si>
    <t>Development Location</t>
  </si>
  <si>
    <t>% Ownership</t>
  </si>
  <si>
    <t>Phone Number</t>
  </si>
  <si>
    <t>Mailing Address</t>
  </si>
  <si>
    <t>Federal Tax I.D. Number</t>
  </si>
  <si>
    <t>DUNS Number</t>
  </si>
  <si>
    <t>Email Address</t>
  </si>
  <si>
    <t>APPLICANT INFORMATION</t>
  </si>
  <si>
    <t>Type of Partner</t>
  </si>
  <si>
    <t>Point of Contact</t>
  </si>
  <si>
    <t>Type of Loan</t>
  </si>
  <si>
    <t>Applicant</t>
  </si>
  <si>
    <t>Development</t>
  </si>
  <si>
    <t>Development Type</t>
  </si>
  <si>
    <t>CDBG Funds as % of TDC</t>
  </si>
  <si>
    <t>Loan Terms</t>
  </si>
  <si>
    <t>Permanent Loan</t>
  </si>
  <si>
    <t>Construction Loan</t>
  </si>
  <si>
    <t>Approved 9% LIHTC</t>
  </si>
  <si>
    <t>Approved 4% LIHTC</t>
  </si>
  <si>
    <t>Pending 4% LIHTC</t>
  </si>
  <si>
    <t>Pending 9% LIHTC</t>
  </si>
  <si>
    <t>Not a LIHTC Project</t>
  </si>
  <si>
    <t>Term (in Months) - includes amortization and deferral periods</t>
  </si>
  <si>
    <t>Type of Annual Payments</t>
  </si>
  <si>
    <t>Applicant:</t>
  </si>
  <si>
    <t>Applicant/Owner:</t>
  </si>
  <si>
    <t>Development:</t>
  </si>
  <si>
    <t>DEVELOPMENT FUNDING</t>
  </si>
  <si>
    <t>Legal Description</t>
  </si>
  <si>
    <t>City Council District</t>
  </si>
  <si>
    <t>CD #1</t>
  </si>
  <si>
    <t>CD #2</t>
  </si>
  <si>
    <t>CD #3</t>
  </si>
  <si>
    <t>CD #4</t>
  </si>
  <si>
    <t>CD #5</t>
  </si>
  <si>
    <t>CD #6</t>
  </si>
  <si>
    <t>CD #7</t>
  </si>
  <si>
    <t>county</t>
  </si>
  <si>
    <t>med_inc</t>
  </si>
  <si>
    <t>Quartile</t>
  </si>
  <si>
    <t>poverty rate</t>
  </si>
  <si>
    <t>oz?</t>
  </si>
  <si>
    <t>3q</t>
  </si>
  <si>
    <t>4q</t>
  </si>
  <si>
    <t>2q</t>
  </si>
  <si>
    <t>1q</t>
  </si>
  <si>
    <t>no</t>
  </si>
  <si>
    <t>-</t>
  </si>
  <si>
    <t>NA</t>
  </si>
  <si>
    <t>Located in Opportunity Zone</t>
  </si>
  <si>
    <t>PROJECT READINESS</t>
  </si>
  <si>
    <t>APPLICATION SUBMISSION CHECKLIST</t>
  </si>
  <si>
    <t>STATUS</t>
  </si>
  <si>
    <t>Exhibit #1</t>
  </si>
  <si>
    <t>Exhibit #2</t>
  </si>
  <si>
    <t>Exhibit #3</t>
  </si>
  <si>
    <t>Exhibit #4</t>
  </si>
  <si>
    <t>Exhibit #5</t>
  </si>
  <si>
    <t>Exhibit #6</t>
  </si>
  <si>
    <t>Exhibit #7</t>
  </si>
  <si>
    <t>Exhibit #8</t>
  </si>
  <si>
    <t>MORE INFORMATION</t>
  </si>
  <si>
    <t>Yes - Low-Income Residents Only</t>
  </si>
  <si>
    <t>No - Market Rate and Low-Income Residents</t>
  </si>
  <si>
    <t>Construction Commences</t>
  </si>
  <si>
    <t>Lease-up Commences</t>
  </si>
  <si>
    <t>Construction Completion</t>
  </si>
  <si>
    <t>Lease-up Completed</t>
  </si>
  <si>
    <t>Submission of Beneficiary Data</t>
  </si>
  <si>
    <t>Acquisition Completed</t>
  </si>
  <si>
    <t>Project Design Complete</t>
  </si>
  <si>
    <t>Development Financing Closing</t>
  </si>
  <si>
    <t>Rehabilitation Timeline</t>
  </si>
  <si>
    <t>New Construction Timeline</t>
  </si>
  <si>
    <t>Rehabilitation Commences</t>
  </si>
  <si>
    <t>Rehabilitation Completion</t>
  </si>
  <si>
    <t>Project Contract End Date</t>
  </si>
  <si>
    <t>Date of First Loan Payment</t>
  </si>
  <si>
    <t>Development Funding</t>
  </si>
  <si>
    <t>Development Information</t>
  </si>
  <si>
    <t>Experience</t>
  </si>
  <si>
    <t>Project Readiness</t>
  </si>
  <si>
    <t>Location Amenities</t>
  </si>
  <si>
    <t>HUD Regulatory Conditions</t>
  </si>
  <si>
    <t>Efficient Use of Federal Funding</t>
  </si>
  <si>
    <t>City Council Districts</t>
  </si>
  <si>
    <t xml:space="preserve">For more information on City Council Districts, please utilize the Find My Council Member Locator at: </t>
  </si>
  <si>
    <t>Maximum Points</t>
  </si>
  <si>
    <t>Total Point Scale</t>
  </si>
  <si>
    <t>Source</t>
  </si>
  <si>
    <t>Absolute</t>
  </si>
  <si>
    <t>HUD</t>
  </si>
  <si>
    <t>Best Practice</t>
  </si>
  <si>
    <t>The application includes evidence that zoning/land entitlements have been approved.</t>
  </si>
  <si>
    <t>The application demonstrates the total project budget is adequate to complete the project as described and includes commitment letters from all sources of funds are included.</t>
  </si>
  <si>
    <t>LOCATION AMENITIES</t>
  </si>
  <si>
    <t>Development Site Characteristics and Transit Amenities</t>
  </si>
  <si>
    <t>Is the project located within one mile of a public transportation stop / station?</t>
  </si>
  <si>
    <t>Is the project located within one mile of a public park?</t>
  </si>
  <si>
    <t>Is the project located within one mile of a community center, a senior center, or a book-lending library facility that serves the population residing in the proposed project area?</t>
  </si>
  <si>
    <t>Is the project located within one mile of a hospital or medical clinic facility that serves the population residing in the proposed project area?</t>
  </si>
  <si>
    <t>Is the project located within one mile of a public school?</t>
  </si>
  <si>
    <t>Is the projected located near a major employment center that can be reached in less than a 20 minute commute by a population residing in the proposed project area?</t>
  </si>
  <si>
    <t>If yes, is the public school located within 1/4 mile of the project?</t>
  </si>
  <si>
    <t>Is the project located near a unique location amenity that was a consideration in selecting the project location?</t>
  </si>
  <si>
    <t>Is the project located near an amenity deemed valuable by the residents in the general area of the project location?</t>
  </si>
  <si>
    <t>Please describe:</t>
  </si>
  <si>
    <t>Exhibit #9</t>
  </si>
  <si>
    <t>Rehabilitation Plan (if applicable)</t>
  </si>
  <si>
    <t>Other Amenities</t>
  </si>
  <si>
    <t>Exhibit #10</t>
  </si>
  <si>
    <t>Exhibit #11</t>
  </si>
  <si>
    <t>Resident Services Third-Party Agreements (if applicable)</t>
  </si>
  <si>
    <t>Detailed Plans for Innovative Amenities (if applicable)</t>
  </si>
  <si>
    <t>Rank Score</t>
  </si>
  <si>
    <t>ü</t>
  </si>
  <si>
    <t>Housing Policy Framework</t>
  </si>
  <si>
    <t>The application identifies innovative strategies in the project’s building strategy. This may include but are not limited to: white roofs, energy conservation, the use of longer lasting materials, or enhanced accessibility.</t>
  </si>
  <si>
    <t>D. HUD Regulatory Conditions (up to 5 points)</t>
  </si>
  <si>
    <t>E. Efficient Use of Federal Funding (up to 5 points)</t>
  </si>
  <si>
    <t>F. Underwriting (up to 30 points)</t>
  </si>
  <si>
    <t>C. Location Amenities (up to 25 points)</t>
  </si>
  <si>
    <t>B. Project Readiness (up to 20 points)</t>
  </si>
  <si>
    <t>A. Experience (up to 15 points)</t>
  </si>
  <si>
    <t>HUD REGULATORY CONDITIONS</t>
  </si>
  <si>
    <t>Applicant is a certified Community Housing Development Organization (CHDO)</t>
  </si>
  <si>
    <t>Exhibit #12</t>
  </si>
  <si>
    <t>Exhibit #13</t>
  </si>
  <si>
    <t>Applicant is a Section 3 certified business</t>
  </si>
  <si>
    <t>Exhibit #14</t>
  </si>
  <si>
    <t>Exhibit #15</t>
  </si>
  <si>
    <t>Applicant is currently applying to be a Section 3 certified business</t>
  </si>
  <si>
    <t>Phase II Review: Project Prioritization Criteria</t>
  </si>
  <si>
    <t>Pending Section 3 Application (if applicable)</t>
  </si>
  <si>
    <t>Land Use Density</t>
  </si>
  <si>
    <t>Project meets land use density requirements at time of application</t>
  </si>
  <si>
    <t>Development Site Characteristics</t>
  </si>
  <si>
    <t>Applicant can utilize Bing Maps (www.bing.com/maps) or Google Maps (www.google.com/maps) to determine actual distance between the nearest point of the project and the nearest point of the amenity.</t>
  </si>
  <si>
    <t>To return to the tab that brought you to a specific topic, click on the return arrows next to it.</t>
  </si>
  <si>
    <t>Opportunity Zones</t>
  </si>
  <si>
    <t>EFFICIENT USE OF FEDERAL FUNDING</t>
  </si>
  <si>
    <t>Leveraging of Federal Funds</t>
  </si>
  <si>
    <t>CDBG Funds Requested</t>
  </si>
  <si>
    <t>Total Other Sources of Funding</t>
  </si>
  <si>
    <t>Other Sources of Funding as a % of TDC</t>
  </si>
  <si>
    <t>HOME Match Funds</t>
  </si>
  <si>
    <t>Home Match Source</t>
  </si>
  <si>
    <t>Fund Amount</t>
  </si>
  <si>
    <t>TOTAL HOME MATCH</t>
  </si>
  <si>
    <t>Sufficient HOME Match is proposed</t>
  </si>
  <si>
    <t>Phase I Environmental Assessment</t>
  </si>
  <si>
    <t>Zoning</t>
  </si>
  <si>
    <t>Appropriate zoning and land entitlements have been approved</t>
  </si>
  <si>
    <t>Evidence of Zoning and/or Land Entitlements</t>
  </si>
  <si>
    <t>Commitment Letters from Funding Sources (if available)</t>
  </si>
  <si>
    <t>Phase I Environmental Assessment has been completed</t>
  </si>
  <si>
    <t>Census Tracts</t>
  </si>
  <si>
    <t>https://geomap.ffiec.gov/FFIECGeocMap/GeocodeMap1.aspx</t>
  </si>
  <si>
    <t>Exhibit #16</t>
  </si>
  <si>
    <t>Exhibit #17</t>
  </si>
  <si>
    <t>Exhibit #18</t>
  </si>
  <si>
    <t>Exhibit #19</t>
  </si>
  <si>
    <t>Dun &amp; Bradstreet (D&amp;B) provides a D-U-N-S Number, a unique nine digit identification number, for each physical location of your business.
D-U-N-S Number assignment is FREE for all businesses required to register with the US Federal government for contracts or grants.  If one does not exist for your business location, it can be created within 1 business day.</t>
  </si>
  <si>
    <t>SYSTEM FOR AWARD MANAGEMENT (SAM)</t>
  </si>
  <si>
    <t>Development Location:</t>
  </si>
  <si>
    <t>Describe in detail the strategy and plan to market the proposed development.</t>
  </si>
  <si>
    <t>Other Attachments</t>
  </si>
  <si>
    <t>Letters of Support (if applicable)</t>
  </si>
  <si>
    <t>Architectural Renderings and Floor Plans</t>
  </si>
  <si>
    <t>5)</t>
  </si>
  <si>
    <t>6)</t>
  </si>
  <si>
    <t>7)</t>
  </si>
  <si>
    <t>8)</t>
  </si>
  <si>
    <t>9)</t>
  </si>
  <si>
    <t>10)</t>
  </si>
  <si>
    <t>Proof of Seeking LIHTC (if applicable)</t>
  </si>
  <si>
    <t>EXECUTIVE SUMMARY</t>
  </si>
  <si>
    <t>Executive Summary</t>
  </si>
  <si>
    <r>
      <t xml:space="preserve">Applicant is to complete ALL blue shaded areas.
</t>
    </r>
    <r>
      <rPr>
        <b/>
        <sz val="11"/>
        <color theme="1"/>
        <rFont val="Garamond"/>
        <family val="1"/>
      </rPr>
      <t>INCOMPLETE APPLICATIONS WILL NOT BE CONSIDERED.</t>
    </r>
  </si>
  <si>
    <r>
      <t xml:space="preserve">Applicant is to complete ALL blue shaded areas.
</t>
    </r>
    <r>
      <rPr>
        <b/>
        <sz val="11"/>
        <color theme="1"/>
        <rFont val="Trebuchet MS"/>
        <family val="2"/>
      </rPr>
      <t>INCOMPLETE APPLICATIONS WILL NOT BE CONSIDERED.</t>
    </r>
  </si>
  <si>
    <r>
      <t xml:space="preserve">Is the project located within one mile of a full-service grocery store?
</t>
    </r>
    <r>
      <rPr>
        <i/>
        <sz val="12"/>
        <color theme="1"/>
        <rFont val="Garamond"/>
        <family val="1"/>
      </rPr>
      <t>(A full-service grocery store offers a wide variety of fresh, frozen, canned and prepared foods, fresh meats, poultry, seafood, fresh fruits and vegetables, and a selection of baked goods, dairy products and household goods)</t>
    </r>
  </si>
  <si>
    <r>
      <t>If Applicant's application is approved for funding, Applicant will adhere to all relevant federal, state and local regulations, guidelines, policies, procedures and other assurances as described above regarding</t>
    </r>
    <r>
      <rPr>
        <b/>
        <sz val="12"/>
        <color theme="1"/>
        <rFont val="Garamond"/>
        <family val="1"/>
      </rPr>
      <t xml:space="preserve"> environmental policies pertaining to HUD funding</t>
    </r>
    <r>
      <rPr>
        <sz val="12"/>
        <color theme="1"/>
        <rFont val="Garamond"/>
        <family val="1"/>
      </rPr>
      <t>.</t>
    </r>
  </si>
  <si>
    <r>
      <t>If Applicant's application is approved for funding, Applicant will adhere to all relevant federal, state and local regulations, guidelines, policies, procedures and other assurances as described above for</t>
    </r>
    <r>
      <rPr>
        <b/>
        <sz val="12"/>
        <color theme="1"/>
        <rFont val="Garamond"/>
        <family val="1"/>
      </rPr>
      <t xml:space="preserve"> project underwriting</t>
    </r>
    <r>
      <rPr>
        <sz val="12"/>
        <color theme="1"/>
        <rFont val="Garamond"/>
        <family val="1"/>
      </rPr>
      <t xml:space="preserve"> and </t>
    </r>
    <r>
      <rPr>
        <b/>
        <sz val="12"/>
        <color theme="1"/>
        <rFont val="Garamond"/>
        <family val="1"/>
      </rPr>
      <t>labor compliance</t>
    </r>
    <r>
      <rPr>
        <sz val="12"/>
        <color theme="1"/>
        <rFont val="Garamond"/>
        <family val="1"/>
      </rPr>
      <t>.</t>
    </r>
  </si>
  <si>
    <t>Applicant Name:</t>
  </si>
  <si>
    <t>Applicant Name</t>
  </si>
  <si>
    <t xml:space="preserve">Applicant must provide documentation that demonstrates sufficient market demand and need for the project. This must be in the form of a conventional market analysis produced by a third-party market research firm for conventional rental housing developments. The characteristics of the property must match characteristics in this application. Proposed rents, vacancy rates, and other assumptions used in the application must be supported by the market study. </t>
  </si>
  <si>
    <t>Development Name:</t>
  </si>
  <si>
    <t>Developer:</t>
  </si>
  <si>
    <t>Contractor:</t>
  </si>
  <si>
    <t>Property Manager:</t>
  </si>
  <si>
    <t>Senior Lender:</t>
  </si>
  <si>
    <t>census tract</t>
  </si>
  <si>
    <t>Preservation and Rehabilitation of Existing Rental Units</t>
  </si>
  <si>
    <t>DUN AND BRADSTREET NUMBER VERIFICATION (D-U-N-S)</t>
  </si>
  <si>
    <t>Beneficiary Data</t>
  </si>
  <si>
    <t>Section 3</t>
  </si>
  <si>
    <r>
      <rPr>
        <b/>
        <u/>
        <sz val="12"/>
        <color theme="1"/>
        <rFont val="Garamond"/>
        <family val="1"/>
      </rPr>
      <t xml:space="preserve">Phase II Review - Project Prioritization Criteria </t>
    </r>
    <r>
      <rPr>
        <sz val="12"/>
        <color theme="1"/>
        <rFont val="Garamond"/>
        <family val="1"/>
      </rPr>
      <t xml:space="preserve">
Once the threshold review ascertains that the application is eligible, each application is reviewed in the Prioritization Phase and will receive points on the following: Experience, Project Readiness, Project Site Characteristics and Amenities, HUD Regulatory Conditions, Efficient Use of Funds and Underwriting Criteria. In this phase, Absolute Points are automatic points if the application meets evaluation criteria. Rank score points are awarded based on a comparison of all applications.</t>
    </r>
  </si>
  <si>
    <t>The Applicant must include a Market Study that clearly documents an inadequate supply of affordable, decent, safe, and sanitary housing stock to serve low and moderate renters that the proposed project would address.</t>
  </si>
  <si>
    <t>The application contains a Phase I Environmental Assessment submitted with the application.</t>
  </si>
  <si>
    <t>Applicant is currently a certified Community Housing Development Organization (CHDO) or meets the CHDO eligibility criteria.</t>
  </si>
  <si>
    <t>The application indicates a preference for employment, training, and contracting opportunities directed to low- and very low-income persons, to the greatest extent possible, as defined in the HUD Section 3 Act of 1968. Requirements can be reviewed at: https://www.hud.gov/section3/.</t>
  </si>
  <si>
    <t>Application shows that Federal dollars are leveraged to the maximum extent possible.</t>
  </si>
  <si>
    <t>Application indicates sources of HOME match funds.</t>
  </si>
  <si>
    <t>The application contains a Sources &amp; Uses balance, including that all costs are reasonable.</t>
  </si>
  <si>
    <t>THRESHOLD REQUIREMENTS</t>
  </si>
  <si>
    <t>Applicants must submit documentation that fully demonstrates their compliance with the requirement below. Failure to include such documentation and to meet the eligibility requirements will result in elimination of the application for funding consideration without further review.</t>
  </si>
  <si>
    <t>The Applicant must have secured site control;</t>
  </si>
  <si>
    <t>The Applicant must provide an appraisal with conclusions supporting the applicable project Pro Forma assumptions;</t>
  </si>
  <si>
    <t>The application should include an Executive Summary that includes a project timeline with a defined scope of work and describes the population to be served;</t>
  </si>
  <si>
    <t>Threshold Requirements</t>
  </si>
  <si>
    <r>
      <t xml:space="preserve">To start a new paragraph within a text box, type </t>
    </r>
    <r>
      <rPr>
        <b/>
        <sz val="12"/>
        <color theme="1"/>
        <rFont val="Garamond"/>
        <family val="1"/>
      </rPr>
      <t>ALT + Enter</t>
    </r>
    <r>
      <rPr>
        <sz val="12"/>
        <color theme="1"/>
        <rFont val="Garamond"/>
        <family val="1"/>
      </rPr>
      <t xml:space="preserve"> simultaneously. Narrative can be copied and pasted within the box as well. Please provide </t>
    </r>
    <r>
      <rPr>
        <b/>
        <sz val="12"/>
        <color theme="1"/>
        <rFont val="Garamond"/>
        <family val="1"/>
      </rPr>
      <t>enough detail to substantiate</t>
    </r>
    <r>
      <rPr>
        <sz val="12"/>
        <color theme="1"/>
        <rFont val="Garamond"/>
        <family val="1"/>
      </rPr>
      <t>. If you need more space, a clearly labeled addendum can be attached. Addendums are not intended to replace this document.</t>
    </r>
  </si>
  <si>
    <t>Use of CDBG funds requires that 51% of units that compromise the project must be reserved for families whose income does not exceed 80% AMI. This requirement must be maintained for five (5) years after construction completion.
To be considered for CDBG funding, the rental development must benefit low- and moderate- income (LMI) persons.
Eligible uses under which these CDBG funds could be expended include:
1) Acquisition of sites on which buildings will be constructed for use or resale as housing. Reference: §570.201(a);
2) Site improvements to publicly-owned land to enable the property to be used for the new construction of housing, provided the improvements are undertaken while the property is still in public ownership Reference: §570.201(c);
3) Clearance of toxic contaminants of property to be used for the new construction of housing. Reference: §570.201(d);
4) Finance the rehabilitation of privately owned buildings and improvements for residential purposes. Reference: §570.202(a).</t>
  </si>
  <si>
    <t>Click on this symbol for helpful information on certain topics within the application.</t>
  </si>
  <si>
    <t>Location Amenities Map(s)</t>
  </si>
  <si>
    <t>Estimates by an architect and/or engineer have been obtained</t>
  </si>
  <si>
    <t>Authorized Signature:</t>
  </si>
  <si>
    <t>Architect or Engineering Estimates (if available)</t>
  </si>
  <si>
    <t>Detailed Narrative Responses Describing Project Scope of Work</t>
  </si>
  <si>
    <t>Property Manager Experience</t>
  </si>
  <si>
    <t>Developer Experience utilizing CDBG funds (in years)</t>
  </si>
  <si>
    <t>Developer Experience utilizing HOME funds (in years)</t>
  </si>
  <si>
    <t>Developer Experience with this type of project (in years)</t>
  </si>
  <si>
    <t>Developer Experience</t>
  </si>
  <si>
    <t>Developer and Property Manager Experience</t>
  </si>
  <si>
    <t>Applicant has previously received HOME and/or CDBG funding in the past</t>
  </si>
  <si>
    <t>EXPERIENCE &amp; CAPACITY</t>
  </si>
  <si>
    <r>
      <t xml:space="preserve">Applicant is to complete ALL blue shaded areas.
</t>
    </r>
    <r>
      <rPr>
        <b/>
        <sz val="12"/>
        <rFont val="Garamond"/>
        <family val="1"/>
      </rPr>
      <t>INCOMPLETE APPLICATIONS WILL NOT BE CONSIDERED.</t>
    </r>
  </si>
  <si>
    <t>Initials of Authorized Signatory Certifiying the Above</t>
  </si>
  <si>
    <t>Not Targeting Populations Listed</t>
  </si>
  <si>
    <t>The Applicant’s experience and financial capacity is appropriate to project.</t>
  </si>
  <si>
    <t>Return/profit to Applicant/owner is reasonable and not excessive.</t>
  </si>
  <si>
    <t>The interest rate is set at 4.0%. The interest rate will be reduced to 1.0% if the following conditions apply to this development project:</t>
  </si>
  <si>
    <r>
      <t xml:space="preserve">If Yes, please describe here:
Attach any agreements as </t>
    </r>
    <r>
      <rPr>
        <b/>
        <sz val="12"/>
        <color theme="0"/>
        <rFont val="Garamond"/>
        <family val="1"/>
      </rPr>
      <t>Exhibit #14</t>
    </r>
  </si>
  <si>
    <r>
      <t xml:space="preserve">If Yes, please describe here:
Attach detailed plans as </t>
    </r>
    <r>
      <rPr>
        <b/>
        <sz val="12"/>
        <color theme="0"/>
        <rFont val="Garamond"/>
        <family val="1"/>
      </rPr>
      <t>Exhibit #15</t>
    </r>
    <r>
      <rPr>
        <sz val="12"/>
        <color theme="0"/>
        <rFont val="Garamond"/>
        <family val="1"/>
      </rPr>
      <t xml:space="preserve"> to adequately substantiate.</t>
    </r>
  </si>
  <si>
    <r>
      <t xml:space="preserve">Please attach a copy of the COMPLETED pending CHDO application as </t>
    </r>
    <r>
      <rPr>
        <b/>
        <sz val="12"/>
        <color theme="0"/>
        <rFont val="Garamond"/>
        <family val="1"/>
      </rPr>
      <t>Exhibit #16</t>
    </r>
    <r>
      <rPr>
        <sz val="12"/>
        <color theme="0"/>
        <rFont val="Garamond"/>
        <family val="1"/>
      </rPr>
      <t>.</t>
    </r>
  </si>
  <si>
    <r>
      <t xml:space="preserve">Please attach a copy of the COMPLETED pending Section 3 application as </t>
    </r>
    <r>
      <rPr>
        <b/>
        <sz val="12"/>
        <color theme="0"/>
        <rFont val="Garamond"/>
        <family val="1"/>
      </rPr>
      <t>Exhibit #17</t>
    </r>
    <r>
      <rPr>
        <sz val="12"/>
        <color theme="0"/>
        <rFont val="Garamond"/>
        <family val="1"/>
      </rPr>
      <t>.</t>
    </r>
  </si>
  <si>
    <t>http://beta.sam.gov/</t>
  </si>
  <si>
    <t>For additional information on SAM, please visit the following website and click on 'Entities':</t>
  </si>
  <si>
    <t>With the gap financing funds being requested via this application, the total project budget is secured and adequate to complete the project as described in the development budget</t>
  </si>
  <si>
    <t>Year</t>
  </si>
  <si>
    <t>2019</t>
  </si>
  <si>
    <t>2018</t>
  </si>
  <si>
    <t>2017</t>
  </si>
  <si>
    <t>2016</t>
  </si>
  <si>
    <t>2015</t>
  </si>
  <si>
    <t>Totals</t>
  </si>
  <si>
    <t>Prior Funding</t>
  </si>
  <si>
    <t>Project Name</t>
  </si>
  <si>
    <t>%</t>
  </si>
  <si>
    <r>
      <t xml:space="preserve">*Please </t>
    </r>
    <r>
      <rPr>
        <b/>
        <sz val="12"/>
        <rFont val="Garamond"/>
        <family val="1"/>
      </rPr>
      <t>SCROLL DOWN</t>
    </r>
    <r>
      <rPr>
        <sz val="12"/>
        <rFont val="Garamond"/>
        <family val="1"/>
      </rPr>
      <t xml:space="preserve"> as most tabs of the application have multiple pages.</t>
    </r>
  </si>
  <si>
    <t>*Click on this icon throughout application for more information on that specific topic.</t>
  </si>
  <si>
    <t>1) Met or outperformed project timelines</t>
  </si>
  <si>
    <t>2) Submitted performance reports and other monthly reports on-time</t>
  </si>
  <si>
    <t>3) Met compliance monitoring requirements with no findings</t>
  </si>
  <si>
    <t>4) Expended all funds in accordance with funding agreements</t>
  </si>
  <si>
    <t>Every contract for the construction (rehabilitation or new construction) of housing that includes 12 or more units assisted with HOME funds (24 CFR 92.354(a)) or 8 or more rehabilitation units assisted with CDBG funds, must contain a provision requiring the payment of not less than the wages prevailing in the locality, as predetermined by the Secretary of Labor pursuant to the Davis-Bacon Act (40 U.S.C. 3141), to all laborers and mechanics employed in the development of any part of the housing. Such contracts must also be subject to the overtime provisions, as applicable, of the Contract Work Hours and Safety Standards Act (40 U.S.C. 3701).</t>
  </si>
  <si>
    <t>Pro-Forma to include: Detailed Budget, Sources/Uses, and Rent Mix</t>
  </si>
  <si>
    <t>Market study has been completed and documents an inadequate supply of housing stock to serve low and moderate renters that the proposed project would address</t>
  </si>
  <si>
    <t>- End of Location Amenities Tab -</t>
  </si>
  <si>
    <t xml:space="preserve"> - End of Cover Sheet -</t>
  </si>
  <si>
    <t xml:space="preserve">- End of Evaluation Criteria Tab - </t>
  </si>
  <si>
    <t>- End of General Information Tab -</t>
  </si>
  <si>
    <t>- End of Development Funding Tab -</t>
  </si>
  <si>
    <t>- End of Experience Tab -</t>
  </si>
  <si>
    <t>- End of Executive Summary Tab -</t>
  </si>
  <si>
    <t>Defines Population to be Served</t>
  </si>
  <si>
    <t>Please describe local partnerships and any state support that will be utilized to ensure the completion and success of the proposed development.</t>
  </si>
  <si>
    <t>CDBG Activities</t>
  </si>
  <si>
    <t>Domestic Violence Victims</t>
  </si>
  <si>
    <t>Homeless</t>
  </si>
  <si>
    <r>
      <t xml:space="preserve">In general, Section 3 requires outreach prior to awarding contracts and subcontracts to construct a project under the program. Applicants must conduct outreach to low-income individuals and businesses within the area where the project is located. The intent of the Section 3 requirements is to encourage employment of such individuals and businesses in connection with the construction of the project. These requirements apply to any construction/rehab contract or subcontract in excess of $100,000.
</t>
    </r>
    <r>
      <rPr>
        <b/>
        <sz val="11"/>
        <color theme="1"/>
        <rFont val="Garamond"/>
        <family val="1"/>
      </rPr>
      <t>Section 3 Goals:</t>
    </r>
    <r>
      <rPr>
        <sz val="11"/>
        <color theme="1"/>
        <rFont val="Garamond"/>
        <family val="1"/>
      </rPr>
      <t xml:space="preserve">
1) 30% of the aggregate number of new hires shall be Section 3 Residents;
2) 10% of all covered contracts shall be awarded to Section 3 Businesses;
3) 3% of all covered non-construction contracts shall be awarded to Section 3 Businesses.
More information on Section 3, becoming a Section 3 Certified Business, Section 3 Goals, and the Section 3 Utilization Plan can be found in the downloadable policy here:</t>
    </r>
  </si>
  <si>
    <t>Establishes minimum standards for federally funded projects that require acquisition of real property or displacement of persons from their homes. This is applicable to all Federally funded projects (in whole or in part) with acquisition, rehabilitation or demolition in any phase - interdependence.</t>
  </si>
  <si>
    <t>Uniform Relocation Act</t>
  </si>
  <si>
    <t>&lt;&lt;
BACK</t>
  </si>
  <si>
    <t>HUD initiated three new tools to help with promoting Section 3 which can be accessed at the following HUD website:</t>
  </si>
  <si>
    <t>https://www.hud.gov/section3</t>
  </si>
  <si>
    <t>Personal Financial Statement with Notarized Authorization &amp; Release</t>
  </si>
  <si>
    <t>Proforma</t>
  </si>
  <si>
    <t>City of Memphis</t>
  </si>
  <si>
    <t>Division of Housing &amp; Community Development</t>
  </si>
  <si>
    <t>FUNDING APPLICATION</t>
  </si>
  <si>
    <t>Negative Impact Only</t>
  </si>
  <si>
    <t>Completeness of Application: Points will be subtracted for areas not complete and for missing documents</t>
  </si>
  <si>
    <t>Capacity and Skills to Execute the Project •	Clear explanation of the capacity and skills to execute the project, including past track record or other demonstration of capacity
•	Describes similar past projects executed and the outcomes
•	Past MBE/WBE/Section 3 contracting/hiring performance
•	Project sustainability</t>
  </si>
  <si>
    <t>Project Need and Justification: •	Clear project description/project location provided
•	Summary of need and justification is sufficient
•	Legible map and/or photos provided
•	Description of anticipated accomplishments and outcomes</t>
  </si>
  <si>
    <t>Clarity and Reasonableness of Proposed Costs •	Project budget is complete
•	Proposed cost estimates are reasonable
•	Cost estimates/budget prepared by a certified architect, engineer, contractor, etc. as applicable
•	Estimates prepared within last six months</t>
  </si>
  <si>
    <t>Leveraging Other Funding •	Provides clear description of matching funds
•	Provides information regarding efforts to secure funds
•	CDBG support will leverage additional investments</t>
  </si>
  <si>
    <t>Readiness to Proceed •	Project eligibility information is complete and accurate
•	Summary of project readiness contains needed information 
•	Project start date and completion schedule is clearly defined</t>
  </si>
  <si>
    <t>Broader Context of Project •	Proposed project advances a broader plan/vision, such as Memphis 3.0
•	Connected to anchor areas identified in Memphis 3.0
•	Contains innovative or creative elements
•	Includes economic development activities/impact</t>
  </si>
  <si>
    <t>Financial Capacity •	Provides audit and other financial records
•	Audit is current
•	Includes explanation of unresolved audit findings, if any, and corrective actions</t>
  </si>
  <si>
    <t>Bonus Points •	Includes Green Building or retrofit standards 
•	Is located in a high frequency transit corridor</t>
  </si>
  <si>
    <t>Application:</t>
  </si>
  <si>
    <t>Application Date:</t>
  </si>
  <si>
    <t>The property must be located within the City of Memphis;</t>
  </si>
  <si>
    <t xml:space="preserve">The City of Memphis is committed to compliance with the HUD Section 3 regulations 24 CFR Part 135. It is our desire to ensure compliance with the City of Memphis Section 3 goals, to the greatest extent feasible, through the awarding of contracts to Section 3 business concerns and through the employment and training of Section 3 residents. </t>
  </si>
  <si>
    <t>COM Program Policies for HUD-Funded Activities, in conjunction with HOME statutory requirements at 24 CFR §92.250, stipulate requirements for underwriting and subsidy layering for HOME and CDBG funding.</t>
  </si>
  <si>
    <t>To ensure grantees are complying with program requirements and policies, COM will be required to collect certain beneficiary data from those projects funded with federal funds  to report to Housing and Urban Development Department Office of Community Planning and Development. This information is used for many different purposes including providing demographic and income information about the persons that benefited from the activities and to monitor program performance. Information collected will include: unit #, unit size, income classification, race and ethnicity, household size, household type, assistance type, and monthly rent. Reporting will begin when the project is to be leased up and construction is completed.</t>
  </si>
  <si>
    <t>Shelby</t>
  </si>
  <si>
    <t>Only those census tracts in the City of Memphis can be entered into the application. Census tracts are 11-digit numbers. The first two digits are the state code (Tennessee is 48), the next three digits are the county code (Shelby County is 029), and the last 6 digits are the tract code. An example would be: 48029110600. You can determine your census tract from a variety of sources, including the one below:</t>
  </si>
  <si>
    <t>CDBG  Funds</t>
  </si>
  <si>
    <t xml:space="preserve">5. Applicant has fully and truthfully submitted an application in accordance with instructions provided in the application and understands that failure to fully disclose requested information may result in disqualification of its application from consideration or termination of the awarded contract. </t>
  </si>
  <si>
    <t xml:space="preserve">1. If  Applicant's application is approved for funding, Applicant will be able and willing to comply with the City’s insurance and indemnification requirements as set forth in the Application. </t>
  </si>
  <si>
    <t>The Applicant’s prior performance with CDBG funds includes evidence that project timelines were met, monthly reports were submitted timely, applicant met compliance monitoring requirements, and funds were expended in accordance with funding agreements.</t>
  </si>
  <si>
    <t>The application clearly indicates the project will be undertaken by a project owner/developer and property manager with a demonstrated track record and personnel experienced in completing quality development.</t>
  </si>
  <si>
    <t>The project site and its location will also be evaluated for each funding application. The following factors will be reviewed to determine the suitability of the project in relation to its environment. Does the project advance Memphis 3.0 Comprehensive Plan goals of connecting communities, equity and opportunity? Explain how the development supports the goals of the Memphis 3.0 Comprehensive Plan, include key details relative to connectivity, equity and opportunity.
Is this project within one of the Memphis 3.0 anchor areas? If so, which of the three anchor types does it cover – sustain, nurture, or accelerate? Click here to see Memphis 3.0 Areas.
The neighborhood where the project is located should show signs of stability with strong and continuous growth patterns. In the case of a redevelopment area, the proposed redevelopment area plan must be sufficiently designed and funded to achieve the anticipated outcomes.</t>
  </si>
  <si>
    <t>Memphis 3.0</t>
  </si>
  <si>
    <t>Applicant demonstrates that CDBG gap financing is necessary.</t>
  </si>
  <si>
    <t>The Pro-Forma in the application demonstrates reasonable operating expenses and revenue assumptions including escalating and vacancy factors.</t>
  </si>
  <si>
    <t>The Applicant's project has maximized debt capacity, provided reasonable equity investment and has a demonstrable financing gap as defined in the City's undewriting standards.</t>
  </si>
  <si>
    <t>The proposed project serves households at 80% or below the Area Median Income (AMI);</t>
  </si>
  <si>
    <t>The application meets one of two of the three national objectives of the CDBG program to: benefit low-and moderate-income persons and/or eliminate slums and blight;</t>
  </si>
  <si>
    <t xml:space="preserve">The project must meet an eligible use for CDBG to include acquisition, rehabilitation/facade improvements, new construction clearance / demolition to support eligible projects </t>
  </si>
  <si>
    <t>*Attach the appraisal as Exhibit #4</t>
  </si>
  <si>
    <t>Located in TIF Target Area</t>
  </si>
  <si>
    <t>Located in Memphis 3.0 Planning Area</t>
  </si>
  <si>
    <t>What is PFC</t>
  </si>
  <si>
    <t xml:space="preserve">4. If Applicant's application is approved for funding, Applicant understands that the terms and conditions of the funding are subject to negotiation and are at the discretion of the Division's Director. </t>
  </si>
  <si>
    <t>CBDO or PFC is the general partner or managing member and,</t>
  </si>
  <si>
    <t>CBDO or PFC has a Right of First Refusal  (ROFR) to purchase the property and,</t>
  </si>
  <si>
    <t>CBDO or PFC receives a minimum of 25% of the non-deferred portion of the developer fee and,</t>
  </si>
  <si>
    <t>CBDO or PFC receives a minimum of 25% of annual net cash flow during the first eight years and a minimum of 50%  of the net cash flow commencing in Year 8 through payoff of the any PFC deferred fee note.</t>
  </si>
  <si>
    <t>Public Facilities Corporation</t>
  </si>
  <si>
    <t>Number of jobs to be created</t>
  </si>
  <si>
    <t>Number of jobs to be retained</t>
  </si>
  <si>
    <t xml:space="preserve">The City’s surplus cash loans will be defined as the sum of:
(a)          Project cash and cash equivalents (excluding the reserves for replacements required by the senior lender or the U.S. Secretary of Housing and Urban Development (“HUD”) under the Regulatory and other HUD-required reserves); (b) short-term investments; (c) project-based Section 8 Housing Assistance payments earned but not yet received by Borrower; and (d) any amounts approved for withdrawal but not yet withdrawn from the reserve for replacements or any other reserves or escrow accounts; after deducting:
(i) All sums due or required to be paid within the calendar month following the date as of which Surplus Cash is calculated under the terms of the senior loan documents (including without limitation principal, interest, mortgage insurance premium deposits, deposits to the reserve for replacements and other reserves as may be required by HUD, and tax and insurance escrow deposits); 
(ii) all special funds required to be segregated by the HUD Regulatory Agreement, the senior loan documents, or program obligations (as such terms is used in the HUD Regulatory Agreement), including tenant security deposits and any other amounts held in trust for tenants; and 
(iii) all other obligations the Project payable within the next thirty (30) days, unless the obligation is paid subject to available Surplus Cash or subject funds for payment of the obligation are set aside or HUD has approved deferment of payment.
</t>
  </si>
  <si>
    <t>% of Surplus Cash</t>
  </si>
  <si>
    <t>SD #8-1</t>
  </si>
  <si>
    <t>SD #8-2</t>
  </si>
  <si>
    <t>SD #8-3</t>
  </si>
  <si>
    <t>SD #9-1</t>
  </si>
  <si>
    <t>SD #9-2</t>
  </si>
  <si>
    <t>SD #9-3</t>
  </si>
  <si>
    <t>Downtown</t>
  </si>
  <si>
    <t>Medical District</t>
  </si>
  <si>
    <t>Binghampton &amp; Poplar Corridor</t>
  </si>
  <si>
    <t>North Memphis</t>
  </si>
  <si>
    <t>Orange Mound</t>
  </si>
  <si>
    <t>South Memphis</t>
  </si>
  <si>
    <t>Whithaven</t>
  </si>
  <si>
    <t>Near U of M</t>
  </si>
  <si>
    <t>Mllington</t>
  </si>
  <si>
    <t>Uptown</t>
  </si>
  <si>
    <t>Higland Row</t>
  </si>
  <si>
    <t>Binghampton</t>
  </si>
  <si>
    <t>Frayser</t>
  </si>
  <si>
    <t>Raleigh</t>
  </si>
  <si>
    <t>North</t>
  </si>
  <si>
    <t>Jackson</t>
  </si>
  <si>
    <t>Core City</t>
  </si>
  <si>
    <t>University</t>
  </si>
  <si>
    <t>South</t>
  </si>
  <si>
    <t>Lamar</t>
  </si>
  <si>
    <t>Cordova</t>
  </si>
  <si>
    <t>Westwood</t>
  </si>
  <si>
    <t>Whitehaven</t>
  </si>
  <si>
    <t xml:space="preserve">Oakhaven/Parkway Village </t>
  </si>
  <si>
    <t>https://www.memphis3point0.com</t>
  </si>
  <si>
    <t>To determine if the proposed development project is within a Memphis 3.0 Planning District visit:</t>
  </si>
  <si>
    <t>http://www.shelbycountytn.gov/DocumentCenter/View/31813/Uptown-TIF-w-Expansion-1?bidId=</t>
  </si>
  <si>
    <t>For more information on TIF Districts visit the Shelby Community Redevelopment Agency at http://www.shelbycountytn.gov/123/Community-Redevelopment-Agency</t>
  </si>
  <si>
    <t>TIF Districts</t>
  </si>
  <si>
    <t>Uptown Map</t>
  </si>
  <si>
    <t>http://www.shelbycountytn.gov/DocumentCenter/View/3825/Highland-Row-TIF-District?bidId=</t>
  </si>
  <si>
    <t>Highland Row</t>
  </si>
  <si>
    <t>http://www.shelbycountytn.gov/DocumentCenter/View/32086/Binghampton-TIF-Boundary-Map?bidId=</t>
  </si>
  <si>
    <t>https://gis.shelbycountytn.gov/ElectionDistricts/</t>
  </si>
  <si>
    <t>Total Square Footage</t>
  </si>
  <si>
    <t>Applicant Prior Performance with CDBG Funding</t>
  </si>
  <si>
    <t xml:space="preserve">Commerical or Mixed Use Rehab  in service more than 3 years.                                      </t>
  </si>
  <si>
    <t>Commercial or Mixed Use New Construction in service more than 3 years.</t>
  </si>
  <si>
    <t>Public Facilities Projects in service more than 3 years.</t>
  </si>
  <si>
    <t>Prior Projects Built in Past Five Years</t>
  </si>
  <si>
    <t>Provide Name, Address, City, State, Zip Code of  project by Applicant in past five years</t>
  </si>
  <si>
    <t>Name, Address, City, State, Zip</t>
  </si>
  <si>
    <t>For more information on Land Use Density and other land development polices, please refer to the following from the Division of Planning &amp; Development</t>
  </si>
  <si>
    <t>http://www.shelbycountytn.gov/3238/Land-Use-Control-Board-Applications</t>
  </si>
  <si>
    <t>https://opportunitymem.com/oz-areas/</t>
  </si>
  <si>
    <t xml:space="preserve">7. Applicant authorizes its financial partners to release project information  to the City and authorizes the Division of Housing &amp; Community Development to verify any application information, including financial information, as required to complete its due diligence.  </t>
  </si>
  <si>
    <t>http://www.shelbycountytn.gov/924/Zoning-Subdivision</t>
  </si>
  <si>
    <t>Applicant should demonstrate that the zoning is appropriate or that the applicable zoning approvals have been secured and are attached as an exhibit. For more information on Zoning, refer to:</t>
  </si>
  <si>
    <t>Principal &amp; Interest</t>
  </si>
  <si>
    <t>Describe how the proposed development is consistent with the goals set forth by the City of Memphis, including the housing elements of the Memphis 3.0 Comprehensive Plan.</t>
  </si>
  <si>
    <t>Describe how the lease rates will be determined for proposed development.</t>
  </si>
  <si>
    <t>Discuss how the proposed development is aligned with design standards of city approved plans and overlay districts.</t>
  </si>
  <si>
    <t>Describe the amenities of the proposed development that will be available, including, but not limited to: green space, lobbies, recreational facilities, fitness centers, playgrounds, co-working spaces, business centers, clubhouse, laundry facilities, elevators, etc.</t>
  </si>
  <si>
    <t>Open Application: Click here for Processing Time Information</t>
  </si>
  <si>
    <t>127 Total days from Application to Contract Execution</t>
  </si>
  <si>
    <t>72 Days from Application to Preliminary Commitment</t>
  </si>
  <si>
    <t>APPLICATION PROCESS OVERVIEW</t>
  </si>
  <si>
    <t>for Real Estate Projects through:</t>
  </si>
  <si>
    <t>NEIGHBORHOOD AND ECONOMIC DEVELOPMENT OPPORTUNTIES PROGRAM (NEDO) and AFFORDABLE HOUSING PROGRAMS</t>
  </si>
  <si>
    <t>This solicitation is subject to Tenn. Code Ann. § 12-3-1011(h) and all communication is restricted as such. As provided in the request for competitive sealed proposals and in the procurement code, discussions may be conducted for clarification to assure full understanding of, and responsiveness to, the solicitation requirements with responsible proposers who submit proposals determined by the purchasing agent to be reasonably susceptible of being selected. These proposers shall be accorded fair and equal treatment with respect to any opportunity for discussion and revision of proposals, and revisions may be permitted after submission and before the intent to award to a particular proposer is announced to obtain the best and final offers. In conducting discussions, the purchasing agent and other municipal personnel may make no disclosure to any proposer of any information derived from proposals submitted by competing proposers.</t>
  </si>
  <si>
    <t xml:space="preserve">
</t>
  </si>
  <si>
    <t xml:space="preserve"> Evaluation Criteria</t>
  </si>
  <si>
    <t xml:space="preserve">Real Estate Projects </t>
  </si>
  <si>
    <t>The proposed project serves households at 60% or below the Area Median Income (AMI);</t>
  </si>
  <si>
    <t>The Applicant must submit a site plan</t>
  </si>
  <si>
    <t>Only yes answer</t>
  </si>
  <si>
    <t xml:space="preserve">City of Memphis Office of Business Diversity and Complaince Ordinance can be found here: </t>
  </si>
  <si>
    <t>https://www.memphistn.gov/cms/One.aspx?portalId=11150816&amp;pageId=11964099</t>
  </si>
  <si>
    <t xml:space="preserve">City of Memphis Office of Business Diversity and Complaince External Vendor Policy can be found here: </t>
  </si>
  <si>
    <t xml:space="preserve">https://www.memphistn.gov/cms/One.aspx?portalId=11150816&amp;pageId=11964099 </t>
  </si>
  <si>
    <t>City of Memphis Office of Business Diversity and Compliance Application online SWMBE Application/Certification/Recertification and searchable database of Certified Vendors can be found here:</t>
  </si>
  <si>
    <t xml:space="preserve">https://memphis.mwsbe.com/Default.asp?TN=memphis </t>
  </si>
  <si>
    <t xml:space="preserve">City of Memphis Equal Opportunity Program Odinance can be found here: </t>
  </si>
  <si>
    <t>https://www.memphistn.gov/common/pages/DisplayFile.aspx?itemId=11992753</t>
  </si>
  <si>
    <t>SECTION 3 OPPORTUNITY PLAN</t>
  </si>
  <si>
    <t xml:space="preserve">The purpose of the Section 3 Opportunity Plan is to ensure that jobs and economic opportunities generated by the U. S. Department of Housing and Urban Development (HUD) financial assistance for housing and community development programs shall be directed to low- and very low-income persons, particularly those who are recipients of government assistance for housing and business concerns providing such opportunities. Each bidder or grant applicant for a construction or labor-related contract must complete this Plan and submit all relevant information required herein. The following contracting requirements must be satisfied:
▪ At least 10 percent (10%) of the total dollar amount of all HUD-funded construction contracts shall be awarded to businesses identified as Section 3.
▪ At least three percent (3%) of the total dollar amount of all HUD-funded, non-construction 
contracts shall be awarded to businesses identified as Section 3.
</t>
  </si>
  <si>
    <t>The HCD Compliance Department will evaluate compliance with Section 3 requirements based on information submitted in the monthly Section 3 Summary Reports and provide written notification regarding non-compliance issues. The failure of the bidder or grant applicant to comply with the Section 3 Opportunity Plan shall be considered an event of default under the contract agreement.</t>
  </si>
  <si>
    <t>HUD Section 3 Business Registry can be found here:</t>
  </si>
  <si>
    <t>https://portalapps.hud.gov/Sec3BusReg/BRegistry/BRegistryHome</t>
  </si>
  <si>
    <t>The following documents (in pdf below) must be completed and submitted with this Plan if your project is $100,000 or more:
▪ Outreach Efforts to Section 3 Businesses (businesses only identified as Section 3 should be 
listed)
▪ Section 3 Business Certification Form (use as needed for businesses not previously granted 
Section 3 business status)
▪ Section 3 Commitment to Contracting
Project award recipients are required to review the HCD Section 3 Business database as a source to fill contracting opportunities.</t>
  </si>
  <si>
    <r>
      <t xml:space="preserve">For all projects, each bidder or grant applicant for a construction or labor-related contract must complete this Plan and submit all relevant information required herein (see pdf below). Bidders and grant applicants must satisfy the following hiring requirements:
▪ Thirty percent (30%) of the aggregate number of new positions during a one year period shall be filled with Section 3 residents. </t>
    </r>
    <r>
      <rPr>
        <i/>
        <sz val="12"/>
        <color theme="1"/>
        <rFont val="Garamond"/>
        <family val="1"/>
      </rPr>
      <t xml:space="preserve">Example: A construction contractor hires 10 new workers. Three of the new workers should qualify as local low- to very low- income persons. </t>
    </r>
    <r>
      <rPr>
        <sz val="12"/>
        <color theme="1"/>
        <rFont val="Garamond"/>
        <family val="1"/>
      </rPr>
      <t>Project award recipients are required to review the HCD Section 3 Resident database as the first source to fill open positions and training opportunities. Furthermore, project award recipient are required to provide appropriate employment outreach signage at the project site and throughout the project area to inform neighborhood residents of employment opportunities. The following documents must be completed and submitted with this Plan:
▪ Estimated Project Workforce Statement (details all positions required for the entire project, 
including existing positions and anticipated new positions)
▪ Estimated Contract Workforce Statement (all contractors included in the bid response or grant application are required to complete this document; the document details all positions required for each contractor(s), including existing positions and anticipated new positions).</t>
    </r>
  </si>
  <si>
    <t>Completed</t>
  </si>
  <si>
    <t>Attached</t>
  </si>
  <si>
    <t>Included</t>
  </si>
  <si>
    <t>*Attach the COMPLETED AFHMP as Exhibit #1</t>
  </si>
  <si>
    <t xml:space="preserve">The City of Memphis (the City) is the recipient of funding from the U.S. Department of Housing and Urban Development (HUD), which includes the Community Development Block Grant (CDBG) and HOME Investment Partnerhip Funds.  The City undergoes an Annual Action Plan process to set aside funding for affordable housing and community development activities.  The Evaluation Criteria outlined in this document will be utilized as a decision making tool to assess and prioritize requests for Federal funding set aside for community development projects that create jobs, expand small businesses, remove blight and / or increase local revenue.   CDBG funds can be used for acquisition, infrastructure improvements, and rehabilitation of commercial buildings for: Special Economic Development Activities, Public facilites and improvements for Economic development, Commercial Rehabilitation, Public Facilities for Neighborhood and Community Projects. HOME funds can be used for acquisition, new construction or rehabilitation of affordable rental and for-sale housing. 
The development of these Evaluation Criteria was compiled using HUD regulatory requirements, and national best practices.  The application review will include a threshold assessment, project prioritization, underwriting review, and an assessment by an evaluation panel as outlined in this document.  If an Applicant does not meet the threshold requirements, the application will not move forward for review. 
</t>
  </si>
  <si>
    <t>11)</t>
  </si>
  <si>
    <t>Phase I Review- Threshold Requirements
Applicants must submit documentation that fully demonstrates their compliance with the requirement below. Failure to include such documentation and to meet the eligibility requirements will result in elimination of the application for funding consideration without further review.
All applications must meet the following threshold requirements:
1. The application serves households at 80% or below the Area Median Income (AMI);
2. The proposed project serves households at 60% or below the Area Median Income (AMI);
3. Affirmative Fair Housing Marketing Plan for Multifamily Housing (AFHMP) describing how the development will comly with the standards set by HUD Multi-Family AFHM Form 935.2a has been completed;
4. The application meets one of two of the three national objectives of the CDBG program to: benefit low-and moderate-income persons and/or eliminate slums and blight;
5. The Applicant must provide site plan;
6. The property must be located within the City of Memphis;
7. The project must meet an eligible use for CDBG to include acquisition, rehabilitation/facade improvements, new construction clearance / demolition to support eligible projects 
8. The Applicant must have secured site control;
9 The Applicant must provide an appraisal with conclusions supporting the applicable project Pro Forma assumptions;
10. The application should include an Executive Summary that includes a project timeline with a defined scope of work and describes the population to be served;
11. The Applicant must provide a detailed development budget and pro-forma in an unlocked Excel Format as indicated in the application; and</t>
  </si>
  <si>
    <t>Targeting Low-Income Residents Only</t>
  </si>
  <si>
    <t>Targeting Certain Population Only</t>
  </si>
  <si>
    <t>If previously received  HOME and/or CDBG funding in the past, Applicant:</t>
  </si>
  <si>
    <t>Provide HOME and/or CDBG funding amounts received from the City of Memphis, Shelby County, or any other entity in the past five years</t>
  </si>
  <si>
    <t>$ Award</t>
  </si>
  <si>
    <t>$ Expended</t>
  </si>
  <si>
    <t>CDBG Funding Request</t>
  </si>
  <si>
    <t>HOME Funding Request</t>
  </si>
  <si>
    <t>Total Number of Units</t>
  </si>
  <si>
    <t>Type of LIHTC Financing</t>
  </si>
  <si>
    <t>CDBG Funds Leverage Ratio</t>
  </si>
  <si>
    <t>HOME Funds Leverage Ratio</t>
  </si>
  <si>
    <t>*Attach the development site plan as Exhibit #3</t>
  </si>
  <si>
    <t>The AFHMP guides efforts to ensure that prospective funding recipients will follow the Affirmative Fair Housing Marketing Regulations found in the Code of Federal Regulations (section 24 CFR 200.600, Subpart M). This requires each Applicant to develop and put in place affirmative marketing procedures. These procedures shall specifically describe the steps that must be taken to advertise to those tenants who are not likely to apply for the housing without special outreach. Affirmative marketing may be part of a larger, more general marketing strategy focused on reaching all potential tenants.</t>
  </si>
  <si>
    <t>Each Applicant is to pursue affirmative fair housing marketing policies by seeking out possible buyers and/or tenants, and advertising available housing properties. Examples of such action include:</t>
  </si>
  <si>
    <t>è</t>
  </si>
  <si>
    <t>Advertising the availability of housing to the population that is less likely to apply, both minority and non-minority groups, through various forms of media (i.e. radio stations, posters, newspapers) within the marketing area;</t>
  </si>
  <si>
    <t>Use of the Equal Housing Opportunity Logo and the equal housing opportunity statement;</t>
  </si>
  <si>
    <t>Educate persons within an organization about fair housing and their obligations to follow nondiscrimination laws; and</t>
  </si>
  <si>
    <t>Conduct outreach to advocacy groups (i.e. disability rights groups) on the availability of housing.</t>
  </si>
  <si>
    <r>
      <t xml:space="preserve">Following the link below, please download, complete, print, sign and date the form. Label and submit this form as </t>
    </r>
    <r>
      <rPr>
        <b/>
        <sz val="12"/>
        <color theme="1"/>
        <rFont val="Garamond"/>
        <family val="1"/>
      </rPr>
      <t>Exhibit #1.</t>
    </r>
  </si>
  <si>
    <t>Affirmative Fair Housing Marketing Plan</t>
  </si>
  <si>
    <t>*Complete the COMPLETED Pro-Forma as Exhibit #5</t>
  </si>
  <si>
    <r>
      <rPr>
        <b/>
        <sz val="12"/>
        <rFont val="Garamond"/>
        <family val="1"/>
      </rPr>
      <t>*</t>
    </r>
    <r>
      <rPr>
        <sz val="12"/>
        <rFont val="Garamond"/>
        <family val="1"/>
      </rPr>
      <t xml:space="preserve">Provide individual maps identifying the distance between the project location and each amenity 
identified below as </t>
    </r>
    <r>
      <rPr>
        <b/>
        <sz val="12"/>
        <rFont val="Garamond"/>
        <family val="1"/>
      </rPr>
      <t>Exhibit #11</t>
    </r>
  </si>
  <si>
    <t>CDBG</t>
  </si>
  <si>
    <t>HOME</t>
  </si>
  <si>
    <t>BOTH</t>
  </si>
  <si>
    <t>None</t>
  </si>
  <si>
    <t># of HOME or CDBG assisted Units</t>
  </si>
  <si>
    <t>Total # of Units Developed</t>
  </si>
  <si>
    <t>1 or 2 Multi-family rental housing projects in service more than 3 years.</t>
  </si>
  <si>
    <t xml:space="preserve">1 or 2 Section 42/142/HOME projects in service more than 3 years.                                      </t>
  </si>
  <si>
    <t>3 to 6 Multi-family rental housing projects in service more than 3 years.</t>
  </si>
  <si>
    <t xml:space="preserve">3 to 6 Section 42/142/HOME projects in service more than 3 years.                                        </t>
  </si>
  <si>
    <t>7 or more Multi-family rental housing projects in service more than 3 years.</t>
  </si>
  <si>
    <t xml:space="preserve">7 or more Section 42/142/HOME projects in service more than 3 years.                          </t>
  </si>
  <si>
    <t xml:space="preserve"> RESIDENTIAL ANTI-DISPLACEMENT AND RELOCATION ASSISTANCE PLAN</t>
  </si>
  <si>
    <r>
      <t xml:space="preserve">Select the option that pertains to your project.  If applicable, please ensure the appropriate documents required by this section are compiled and submitted as </t>
    </r>
    <r>
      <rPr>
        <b/>
        <sz val="12"/>
        <color theme="1"/>
        <rFont val="Garamond"/>
        <family val="1"/>
      </rPr>
      <t>Exhibit #5.</t>
    </r>
  </si>
  <si>
    <t xml:space="preserve">THIS GUIDEFORM MUST BE SUBMITTED FOR ALL PROJECTS, ASSISTED WITH HOME FUNDS THROUGH THE CITY OF SAN ANTONIO.  THIS INFORMATION MUST BE RECEIVED AND APPROVED BY THE DIVISION OF GRANTS MONITORING AND ADMINISTRATION (GMA) AND HUD, IF APPLICABLE, PRIOR TO THE COMMITMENT OF ANY HOME FUNDS.  </t>
  </si>
  <si>
    <t xml:space="preserve">This Residential Anti-displacement and Relocation Assistance Plan (RARAP) is to be prepared in accordance with the Housing and Community Development Act of 1974 (ACT), as amended; and HUD regulations at 24 CFR 42.325. </t>
  </si>
  <si>
    <t>,</t>
  </si>
  <si>
    <t xml:space="preserve">hereinafter “Applicant” will provide relocation assistance for lower-income tenants who, in connection with an activity assisted under the CDBG, NSP and/or HOME Programs, move permanently or move personal property from real property as a direct result of the demolition of any dwelling unit or the conversion of a lower-income dwelling unit in accordance with the requirements of 24 CFR 42.350. </t>
  </si>
  <si>
    <t>This project does NOT involve demolition, conversion or relocation.  The Uniform Relocation Act requirements are not triggered by this project. No further action is required.</t>
  </si>
  <si>
    <t>I. Demolition /Conversion/Changes in Unit Mix (Pursuant to 24 CFR Part 42)</t>
  </si>
  <si>
    <t xml:space="preserve">A displaced person who is not a lower-income tenant will be provided relocation assistance in accordance with the Uniform Relocation Assistance and Real Property Acquisition Policies Act as amended, and implementing regulations at 49 CFR Part 24. </t>
  </si>
  <si>
    <t xml:space="preserve">All replacement housing will be provided within three years after the commencement of the demolition or conversion.  </t>
  </si>
  <si>
    <t xml:space="preserve">Before receiving a commitment (executed contract or loan agreement) of federal funds for a project that will directly result in demolition or conversion, the Applicant will publish in a newspaper of general circulation and submit to the Division of Grants Monitoring and Administration the following information in writing: </t>
  </si>
  <si>
    <t>name of the responsible person</t>
  </si>
  <si>
    <t>X</t>
  </si>
  <si>
    <t>phone number</t>
  </si>
  <si>
    <t xml:space="preserve">is responsible for tracking the replacement of lower income housing and ensuring that it is provided within the required period and for providing relocation payments and other relocation assistance, as described in 24 CFR 570.606 and 24 CFR 42.350, to any lower income person displaced by the demolition of any housing or the conversion of lower income housing to another use. </t>
  </si>
  <si>
    <t xml:space="preserve">II. Displacement of Existing Tenants (Temporary or Permanent) </t>
  </si>
  <si>
    <t xml:space="preserve">Consistent with the goals and objectives of activities assisted under the Act, the project Applicant will take the following steps to minimize the direct and indirect displacement of persons from their homes (please check one): </t>
  </si>
  <si>
    <t>III. NON-Displacement of Existing Tenants</t>
  </si>
  <si>
    <t xml:space="preserve"> Consistent with the goals and objectives of activities assisted under the Act, Tenants will remain in their current units during and after rehabilitation.  The Uniform Relocation Act is not triggered by this project.</t>
  </si>
  <si>
    <t>FOR OFFICIAL USE ONLY:</t>
  </si>
  <si>
    <t>Approved by GMA:</t>
  </si>
  <si>
    <t>Signature:</t>
  </si>
  <si>
    <t>Approved by HUD:</t>
  </si>
  <si>
    <t>Describe how the HOME or CDBG funds will be utilized for this development. Please describe the eligible uses of CDBG funds, if applicable to the proposed development.</t>
  </si>
  <si>
    <t>CONFLICTS OF INTEREST</t>
  </si>
  <si>
    <t xml:space="preserve">No member of Congress of the United States, official or employee of HUD, or official or employee of the City of Memphis shall be permitted to receive or share any financial or unit benefits arising from the HOME and/or CDBG -assisted project or program. </t>
  </si>
  <si>
    <r>
      <t>Please attach a copy of the recently COMPLETED market study as</t>
    </r>
    <r>
      <rPr>
        <b/>
        <sz val="12"/>
        <rFont val="Garamond"/>
        <family val="1"/>
      </rPr>
      <t xml:space="preserve"> Exhibit #6.</t>
    </r>
  </si>
  <si>
    <r>
      <t xml:space="preserve">Please attach a copy of the Phase I Environmental Assessment as </t>
    </r>
    <r>
      <rPr>
        <b/>
        <sz val="12"/>
        <rFont val="Garamond"/>
        <family val="1"/>
      </rPr>
      <t>Exhibit #7</t>
    </r>
  </si>
  <si>
    <r>
      <t xml:space="preserve">Please attach evidence of appropriate zoning and land entitlements as </t>
    </r>
    <r>
      <rPr>
        <b/>
        <sz val="12"/>
        <rFont val="Garamond"/>
        <family val="1"/>
      </rPr>
      <t>Exhibit #8</t>
    </r>
  </si>
  <si>
    <r>
      <t xml:space="preserve">Please attach copies of commitment letters from ALL sources of funding as </t>
    </r>
    <r>
      <rPr>
        <b/>
        <sz val="12"/>
        <rFont val="Garamond"/>
        <family val="1"/>
      </rPr>
      <t>Exhibit #9</t>
    </r>
  </si>
  <si>
    <r>
      <t xml:space="preserve">Please compile and attach copies of architect and/or engineering estimates as </t>
    </r>
    <r>
      <rPr>
        <b/>
        <sz val="12"/>
        <rFont val="Garamond"/>
        <family val="1"/>
      </rPr>
      <t>Exhibit #10</t>
    </r>
  </si>
  <si>
    <t>Exhibit #21</t>
  </si>
  <si>
    <t>CHDO Certification Letter (if applicable)</t>
  </si>
  <si>
    <t>Twarla</t>
  </si>
  <si>
    <t>CBDO Certification Letter (if applicable)</t>
  </si>
  <si>
    <t>Conflict of Interest (24 CFR 92.356).  No employee, agent, consultant, elected official, or appointed official may obtain a financial interest or unit benefits from a HOME and/or CDBG assisted activity, either for themselves or those with whom they have family or business ties, during their tenure or for one year thereafter.  This prohibition includes the following</t>
  </si>
  <si>
    <t>replace Frayser with City of Memphis?</t>
  </si>
  <si>
    <t>CHDO or CBDO or both?</t>
  </si>
  <si>
    <t>Applicant is a certified Community Based Development Organization (CBDO)</t>
  </si>
  <si>
    <t>*Attach evidence of site control as Exhibit #2</t>
  </si>
  <si>
    <t>Development Site Plan</t>
  </si>
  <si>
    <t>Development Name</t>
  </si>
  <si>
    <t xml:space="preserve">•	Any interest in any contract, subcontract or agreement with respect to a HOME and/or CDBG projects or programs  or the proceeds thereunder; or </t>
  </si>
  <si>
    <t xml:space="preserve">•	    Any Unit benefits or financial assistance associated with HOME projects or programs including: 
          o  Occupancy of a rental housing unit in a HOME-assisted rental project; 
          o  Receipt of HOME tenant-based rental assistance; 
         o   Purchase or occupancy of a homebuyer unit in a HOME-assisted project; 
         o   Receipt of HOME homebuyer acquisition assistance; or 
         o   Receipt of HOME owner-occupied rehabilitation assistance </t>
  </si>
  <si>
    <t xml:space="preserve">This prohibition does not apply to an employee or agent of Applicant who occupies a HOME-assisted unit as the on-site project manager or maintenance worker. </t>
  </si>
  <si>
    <t xml:space="preserve">Prior to the implementation of the HOME-assisted activity, exceptions to these provisions may be requested by Applicant in writing to the Participating Jurisdiction. Applicant must demonstrate and certify that the policies and procedures adopted for the activity will ensure fair treatment of all parties, and that the covered persons referenced in this policy will have no inside information or undue influence regarding the award of contracts or benefits of the HOME-assistance.  The Jurisdiction may grant exceptions or forward the requested to HUD as permitted by 24 CFR 92.356.85.36 and 84.42, as they apply. </t>
  </si>
  <si>
    <t>Applicant covenants that it has no public or private interest, and shall not acquire, any interest, directly or indirectly, which would conflict in any manner with the performance required under this Agreement, and Applicant covenants that no gratuities, in the form of entertainment, gifts, or otherwise, were offered or given by Applicant or any agent or representative of Applicant, to any officer, official, agent or employee of the City, in an effort to secure the Agreement or favorable treatment with respect to any determinations concerning the performance of the Agreement. Applicant warrants that no part of the total contract amount provided herein shall be paid directly or indirectly to any officer or employee of the City as wages, compensation, or gifts in exchange for acting as officer, agent, employee, subcontractor or consultant to Applicant in connection with any work contemplated or performed relative to this Agreement.  For breach or violation of this provision, the City may cancel this Agreement without any liability to Applicant and shall have the right to recover or withhold the full amount of such gratuities and to terminate this Agreement. Applicant warrants that it has not employed or retained any company or person other than a bona fide employee working solely for Applicant, to solicit or secure this Agreement, and that it has not paid or agreed to pay any company or person, other than a bona fide employee working solely for Applicant any fee, commission, percentage, brokerage fee, gift, or any other consideration contingent upon or resulting from the award or making of this Agreement.  For breach or violation of this provision, the City shall have the right to recover the full amount of such fee, commission, percentage, brokerage fee, gift, or other consideration, in addition to other remedies available herein or at law or in equity.</t>
  </si>
  <si>
    <t>For more information on Opportunity Zones, an interactive map, and tools related thereto, please refer to the following from Opportunity Memphis.</t>
  </si>
  <si>
    <r>
      <t xml:space="preserve">Discuss the collaborative efforts of the Applicant with the local community in which the project is proposed. Any letters of support from neighborhood associations, neighborhood groups, state and local government representatives, etc. can be compiled and submitted as </t>
    </r>
    <r>
      <rPr>
        <b/>
        <sz val="12"/>
        <color theme="1"/>
        <rFont val="Garamond"/>
        <family val="1"/>
      </rPr>
      <t>Exhibit #19</t>
    </r>
    <r>
      <rPr>
        <sz val="12"/>
        <color theme="1"/>
        <rFont val="Garamond"/>
        <family val="1"/>
      </rPr>
      <t>.</t>
    </r>
  </si>
  <si>
    <t>Does the Development have  agreements with third-party service providers to provide on-site educational, wellness, and/or skill building classes? If yes, include with application as Exhibit #13</t>
  </si>
  <si>
    <t xml:space="preserve">Will the project preserve existing rental units and rehabilitate them as affordable units? If yes, include a  Rehabilitation Plan as Exhibit #12. </t>
  </si>
  <si>
    <t>Does the Development identifies innovative strategies in the building strategy of the proposed project development. This may include white roofs, energy conservation, the use of longer lasting materials, enhanced accessibility, etc. If yes, include with application detailed plans for innovative amenities as Exhibit #14</t>
  </si>
  <si>
    <r>
      <t xml:space="preserve">Please attach a copy of the current CHDO Certification Letter as </t>
    </r>
    <r>
      <rPr>
        <b/>
        <sz val="12"/>
        <rFont val="Garamond"/>
        <family val="1"/>
      </rPr>
      <t>Exhibit #15</t>
    </r>
    <r>
      <rPr>
        <sz val="12"/>
        <rFont val="Garamond"/>
        <family val="1"/>
      </rPr>
      <t>.</t>
    </r>
  </si>
  <si>
    <r>
      <t xml:space="preserve">Please attach a copy of the current CBDO Certification Letter as </t>
    </r>
    <r>
      <rPr>
        <b/>
        <sz val="12"/>
        <rFont val="Garamond"/>
        <family val="1"/>
      </rPr>
      <t>Exhibit #16</t>
    </r>
    <r>
      <rPr>
        <sz val="12"/>
        <rFont val="Garamond"/>
        <family val="1"/>
      </rPr>
      <t>.</t>
    </r>
  </si>
  <si>
    <t>If Yes attached Certification as Exhibit #17</t>
  </si>
  <si>
    <t>If seeking LIHTCor LIHTC financing has been secured for this project, please attach evidence as Exhibit # 18</t>
  </si>
  <si>
    <t>Different thresholds apply based on different City funding sources:</t>
  </si>
  <si>
    <t xml:space="preserve">The Applicant acknowledges that prior to release of funds for this project, the City must complete a credit underwriting review. The Applicant agrees to comply with all requirements and conditions resulting from, or identified by, the credit underwriting review. Contracts may not be executed until a credit underwriting review is complete.
</t>
  </si>
  <si>
    <t xml:space="preserve">If applicable, throughout the term of the Project, Applicant shall utilize the program software licensed by CITY to ensure labor compliance including, but not limited to, Davis-Bacon. Applicant and its sub-contractors shall enter accurate information into the program as frequently and in the manner requested by CITY. Applicant shall fully cooperate with CITY's on-call labor compliance monitoring service, if any, and provide access to information and records of Applicant and its sub-contractors to ensure compliance with  applicable labor law.
</t>
  </si>
  <si>
    <r>
      <t xml:space="preserve">Operating Proforma with a minimum 20-year term. If any permanent financing source could have a term longer than 20 years, the Proforma should have a term matching the term for that financing source.  The amount and reason for the project’s financial gap should be reflected in the project budget. </t>
    </r>
    <r>
      <rPr>
        <i/>
        <sz val="11"/>
        <color theme="1"/>
        <rFont val="Garamond"/>
        <family val="1"/>
      </rPr>
      <t>The file should be delivered in an unlocked Microsoft Excel format with formulas included.</t>
    </r>
  </si>
  <si>
    <t>HCD Policy and Procedure for Federally Funded Programs Parts 1-3</t>
  </si>
  <si>
    <t>HCD Policy and Procedure for Federally Funded Programs Part 4 CDBG</t>
  </si>
  <si>
    <t>For each person owning or controlling a 20% or greater interest in Applicant (or a 20% or greater interest in a member, partner, or other entity with an ownership interest in Applicant), a notarized personal financial statement and a signed credit and background check must be submitted. The information may be submitted separately from the other application information, or via submission directly to the City’s third-party underwriter.</t>
  </si>
  <si>
    <t>Tool for checking household income (80% and 60% AMI) by census tract</t>
  </si>
  <si>
    <t xml:space="preserve">8.  Applicant hereby certifies that it does not and will not knowingly employ an undocumented worker.  </t>
  </si>
  <si>
    <t>NEDO Map</t>
  </si>
  <si>
    <t>Populations Served</t>
  </si>
  <si>
    <t>Home</t>
  </si>
  <si>
    <t>AFFIRMATIVE FAIR HOUSING MARKETING PLAN (AFHMP) [If Applicable]</t>
  </si>
  <si>
    <t>Not Completed</t>
  </si>
  <si>
    <t>Not Attached</t>
  </si>
  <si>
    <t xml:space="preserve">Included </t>
  </si>
  <si>
    <t>Not Included</t>
  </si>
  <si>
    <t>Min points to move to complete = 24</t>
  </si>
  <si>
    <t>Certifications</t>
  </si>
  <si>
    <r>
      <t>1.  The location map, address, and number of dwelling units (by bedroom size) of lower income housing, that will be demolished or converted to a use other than lower income housing, as a direct result of an assisted project (</t>
    </r>
    <r>
      <rPr>
        <b/>
        <sz val="12"/>
        <color theme="1"/>
        <rFont val="Garamond"/>
        <family val="1"/>
      </rPr>
      <t>Attachment A</t>
    </r>
    <r>
      <rPr>
        <sz val="12"/>
        <color theme="1"/>
        <rFont val="Garamond"/>
        <family val="1"/>
      </rPr>
      <t xml:space="preserve">); </t>
    </r>
  </si>
  <si>
    <r>
      <t>2. A time schedule for the commencement and completion of the demolition or conversion (</t>
    </r>
    <r>
      <rPr>
        <b/>
        <sz val="12"/>
        <color theme="1"/>
        <rFont val="Garamond"/>
        <family val="1"/>
      </rPr>
      <t>Attachment B</t>
    </r>
    <r>
      <rPr>
        <sz val="12"/>
        <color theme="1"/>
        <rFont val="Garamond"/>
        <family val="1"/>
      </rPr>
      <t xml:space="preserve">); </t>
    </r>
  </si>
  <si>
    <r>
      <t>3.  To the extent known, the location map, address, and number of dwelling units (by bedroom size) of the replacement housing that has been or will be provided with the attached Comparable Replacement Housing form (</t>
    </r>
    <r>
      <rPr>
        <b/>
        <sz val="12"/>
        <color theme="1"/>
        <rFont val="Garamond"/>
        <family val="1"/>
      </rPr>
      <t>Attachment C</t>
    </r>
    <r>
      <rPr>
        <sz val="12"/>
        <color theme="1"/>
        <rFont val="Garamond"/>
        <family val="1"/>
      </rPr>
      <t xml:space="preserve">); </t>
    </r>
  </si>
  <si>
    <r>
      <t>4.  The amount and source of funding and a time schedule for the provision of the replacement housing (</t>
    </r>
    <r>
      <rPr>
        <b/>
        <sz val="12"/>
        <color theme="1"/>
        <rFont val="Garamond"/>
        <family val="1"/>
      </rPr>
      <t>Attachment D</t>
    </r>
    <r>
      <rPr>
        <sz val="12"/>
        <color theme="1"/>
        <rFont val="Garamond"/>
        <family val="1"/>
      </rPr>
      <t xml:space="preserve">); </t>
    </r>
  </si>
  <si>
    <r>
      <t>5.  The basis for concluding that the replacement housing will remain lower income housing for at least 10 years from the date of initial occupancy (</t>
    </r>
    <r>
      <rPr>
        <b/>
        <sz val="12"/>
        <color theme="1"/>
        <rFont val="Garamond"/>
        <family val="1"/>
      </rPr>
      <t>Attachment E</t>
    </r>
    <r>
      <rPr>
        <sz val="12"/>
        <color theme="1"/>
        <rFont val="Garamond"/>
        <family val="1"/>
      </rPr>
      <t xml:space="preserve">); </t>
    </r>
  </si>
  <si>
    <r>
      <t>6.  Information demonstrating that any proposed replacement of housing units with smaller dwelling units (e.g., a 2-bedroom unit with two 1-bedroom units), or any proposed replacement of efficiency or single-room occupancy (SRO) units with units of a different size, is appropriate and consistent with the housing needs and priorities identified in the City of Memphis Consolidated Plan.  (</t>
    </r>
    <r>
      <rPr>
        <b/>
        <sz val="12"/>
        <color theme="1"/>
        <rFont val="Garamond"/>
        <family val="1"/>
      </rPr>
      <t>Attachment F</t>
    </r>
    <r>
      <rPr>
        <sz val="12"/>
        <color theme="1"/>
        <rFont val="Garamond"/>
        <family val="1"/>
      </rPr>
      <t xml:space="preserve">). </t>
    </r>
  </si>
  <si>
    <r>
      <t>1.  Stage rehabilitation of apartment units to allow tenants to remain in the building/complex during and after rehabilitation, working with empty units first.  Attach a detailed explanation of the staging plan (</t>
    </r>
    <r>
      <rPr>
        <b/>
        <sz val="12"/>
        <color theme="1"/>
        <rFont val="Garamond"/>
        <family val="1"/>
      </rPr>
      <t>Attachment G</t>
    </r>
    <r>
      <rPr>
        <sz val="12"/>
        <color theme="1"/>
        <rFont val="Garamond"/>
        <family val="1"/>
      </rPr>
      <t xml:space="preserve">). </t>
    </r>
  </si>
  <si>
    <r>
      <t>2.  Arrange for facilities to house persons who must be temporarily relocated during rehabilitation or reconstruction.  A detailed explanation of temporary relocation plan, associated costs, and financing sources to cover relocation costs is attached hereto with the Comparable Replacement Dwelling Form (</t>
    </r>
    <r>
      <rPr>
        <b/>
        <sz val="12"/>
        <color theme="1"/>
        <rFont val="Garamond"/>
        <family val="1"/>
      </rPr>
      <t>HUD Form 40061</t>
    </r>
    <r>
      <rPr>
        <sz val="12"/>
        <color theme="1"/>
        <rFont val="Garamond"/>
        <family val="1"/>
      </rPr>
      <t xml:space="preserve">). </t>
    </r>
  </si>
  <si>
    <r>
      <t>3. Submit a detailed explanation of the reasons for permanent relocation, a detailed plan of the relocation, including the Comparable Replacement Dwelling Form (</t>
    </r>
    <r>
      <rPr>
        <b/>
        <sz val="12"/>
        <color theme="1"/>
        <rFont val="Garamond"/>
        <family val="1"/>
      </rPr>
      <t>HUD Form 40061</t>
    </r>
    <r>
      <rPr>
        <sz val="12"/>
        <color theme="1"/>
        <rFont val="Garamond"/>
        <family val="1"/>
      </rPr>
      <t xml:space="preserve">), and estimated costs to complete the permanent relocation. </t>
    </r>
  </si>
  <si>
    <t xml:space="preserve">The Applicant acknowledges that prior to release of funds for this project, an environmental review or an environmental assessment, whichever is required, will be prepared and submitted by an environmental consultant contracted by the City of Memphis. Consultants must have HEROS access and must have completed HUD HEROS training. The Applicant also agrees to comply with all requirements and conditions resulting from, or identified by, the environmental review/assessment. Contracts may not be executed until an environmental review/assessment is complete and the Release of Funds has been received from the U.S. Department of Housing and Urban Development (HUD).
</t>
  </si>
  <si>
    <r>
      <rPr>
        <b/>
        <sz val="12"/>
        <color theme="1"/>
        <rFont val="Garamond"/>
        <family val="1"/>
      </rPr>
      <t>As this is a priority of the City as noted in the Evaluation Criterion, Applicants are highly encouraged to apply to become a Section 3 Certified business.</t>
    </r>
    <r>
      <rPr>
        <sz val="12"/>
        <color theme="1"/>
        <rFont val="Garamond"/>
        <family val="1"/>
      </rPr>
      <t xml:space="preserve"> The City of Memphis Section 3 Opportunity plan, supporting documentation and required forms can by clicking on this pdf document. The file will open as a separate pdf. </t>
    </r>
  </si>
  <si>
    <t>Exhibit #20</t>
  </si>
  <si>
    <t>Non Federal Funding Request</t>
  </si>
  <si>
    <t>Non Federal Funds as % of TDC</t>
  </si>
  <si>
    <t>Non Federal Funds Leverage Ratio</t>
  </si>
  <si>
    <t>HOME Match Proposed</t>
  </si>
  <si>
    <t>HOME Match % Proposed</t>
  </si>
  <si>
    <t xml:space="preserve">The System for Award Management (SAM) is the Official U.S. Government system that consolidated the capabilities of CCR/FedReg, ORCA, and EPLS. The City of Memphis will search SAM regarding the entities and people involved in this application. To receive an award, Applicants may not be either suspended or debarred.  </t>
  </si>
  <si>
    <t xml:space="preserve">Applicants should attach proof of D-U-N-S Registration to the application and label this as Exhibit #21.This proof can be obtained at the website above by clicking on 'Entities' and searching public records with your D-U-N-S Number or official entity name. Print or PDF the page showing the D-U-N-S Number and attach to the application with label Exhibit #21. </t>
  </si>
  <si>
    <t xml:space="preserve">The Applicant must provide a detailed development budget and pro-forma with a rent schedule (if rental income is applicable to the project) consistent with program rent limits on restricted CDBG and HOME units. This must be in the form of an unlocked excel spreadsheet. </t>
  </si>
  <si>
    <t>Affirmative Fair Housing Marketing Plan for Multifamily Housing (AFHMP) (if applicable) describing how the development will comly with the standards set by HUD Multi-Family AFHM Form 935.2a has been completed;</t>
  </si>
  <si>
    <t>Census Tract (16 digits to include MSA/MD, State, County, and Tract Codes). E.G. 125 N. Main St., Memphis TN 38103 is 32820471570042.00</t>
  </si>
  <si>
    <t>Must be entered as a date. E.G. 2/15/2021</t>
  </si>
  <si>
    <r>
      <t xml:space="preserve">Provide a brief, detailed description of the proposed development below AND please provide architectural renderings, detailed floor plans, including square footage and lot sizes as </t>
    </r>
    <r>
      <rPr>
        <b/>
        <sz val="12"/>
        <color theme="1"/>
        <rFont val="Garamond"/>
        <family val="1"/>
      </rPr>
      <t>Exhibit #19</t>
    </r>
    <r>
      <rPr>
        <sz val="12"/>
        <color theme="1"/>
        <rFont val="Garamond"/>
        <family val="1"/>
      </rPr>
      <t>.</t>
    </r>
  </si>
  <si>
    <t xml:space="preserve">If this project is a commercial real estate development project, briefly describe the beneficiaries of the development including populations served (for example what services will provided and to whom, number of temporary (construction) and permanent (post construction) full and part times jobs to be created or retained, and addressing any slum or blight conditions. </t>
  </si>
  <si>
    <t xml:space="preserve">If this project is a housing development project, briefly describe the beneficiaries of the development including populations served and number of full and part times jobs to be created or retained. </t>
  </si>
  <si>
    <r>
      <t xml:space="preserve">Applicant is to certify ALL blue shaded areas by making the appropriate selection in the drop down menu. For each answer marked "Attached" you must label the document with the corresponding Exhibit # and submit together with this real estate application.  
</t>
    </r>
    <r>
      <rPr>
        <b/>
        <sz val="12"/>
        <color theme="1"/>
        <rFont val="Garamond"/>
        <family val="1"/>
      </rPr>
      <t>APPLICATION STATUS INCOMPLETE UNTIL ALL ITEMS ON THIS CHECKLIST ARE CERTIFIED.</t>
    </r>
  </si>
  <si>
    <t>Note to applicants: Please submit the completed application with all required attachments and the submission checklist to the City of Memphis via your preferred secured link  (for example, DropBox) to HCDRealEstate.Applications@memphistn.gov.  For questions regarding the application please email patricia.lane@memphistn.gov.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</si>
</sst>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0.0%"/>
    <numFmt numFmtId="165" formatCode="00"/>
    <numFmt numFmtId="166" formatCode="&quot;$&quot;#,##0.00"/>
    <numFmt numFmtId="167" formatCode="[$-409]mmmm\ d\,\ yyyy;@"/>
    <numFmt numFmtId="168" formatCode="[$-F800]dddd\,\ mmmm\ dd\,\ yyyy"/>
    <numFmt numFmtId="169" formatCode="[&lt;=9999999]###\-####;\(###\)\ ###\-####"/>
    <numFmt numFmtId="170" formatCode="yyyy"/>
    <numFmt numFmtId="171" formatCode="&quot;$&quot;#,##0"/>
  </numFmts>
  <fonts count="82" x14ac:knownFonts="1">
    <font>
      <sz val="11"/>
      <color theme="1"/>
      <name val="Calibri"/>
      <family val="2"/>
      <scheme val="minor"/>
    </font>
    <font>
      <sz val="12"/>
      <color theme="1"/>
      <name val="Calibri"/>
      <family val="2"/>
      <scheme val="minor"/>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Calibri"/>
      <family val="2"/>
      <scheme val="minor"/>
    </font>
    <font>
      <sz val="11"/>
      <color rgb="FF0000FF"/>
      <name val="Trebuchet MS"/>
      <family val="2"/>
    </font>
    <font>
      <b/>
      <sz val="11"/>
      <color theme="1"/>
      <name val="Trebuchet MS"/>
      <family val="2"/>
    </font>
    <font>
      <b/>
      <sz val="11"/>
      <color rgb="FFC00000"/>
      <name val="Trebuchet MS"/>
      <family val="2"/>
    </font>
    <font>
      <sz val="10"/>
      <color rgb="FF0000FF"/>
      <name val="Trebuchet MS"/>
      <family val="2"/>
    </font>
    <font>
      <sz val="10"/>
      <color theme="1"/>
      <name val="Trebuchet MS"/>
      <family val="2"/>
    </font>
    <font>
      <u/>
      <sz val="10"/>
      <color theme="10"/>
      <name val="Trebuchet MS"/>
      <family val="2"/>
    </font>
    <font>
      <b/>
      <sz val="12"/>
      <color theme="1"/>
      <name val="Trebuchet MS"/>
      <family val="2"/>
    </font>
    <font>
      <sz val="12"/>
      <color theme="1"/>
      <name val="Trebuchet MS"/>
      <family val="2"/>
    </font>
    <font>
      <sz val="10"/>
      <name val="Arial"/>
      <family val="2"/>
    </font>
    <font>
      <sz val="12"/>
      <color theme="1"/>
      <name val="Calibri"/>
      <family val="2"/>
    </font>
    <font>
      <b/>
      <sz val="12"/>
      <color theme="1"/>
      <name val="Calibri"/>
      <family val="2"/>
    </font>
    <font>
      <sz val="12"/>
      <color theme="1"/>
      <name val="Calibri"/>
      <family val="2"/>
      <scheme val="minor"/>
    </font>
    <font>
      <b/>
      <sz val="16"/>
      <color rgb="FF808080"/>
      <name val="Calibri"/>
      <family val="2"/>
    </font>
    <font>
      <sz val="11"/>
      <color rgb="FF000000"/>
      <name val="Trebuchet MS"/>
      <family val="2"/>
    </font>
    <font>
      <u/>
      <sz val="11"/>
      <color theme="10"/>
      <name val="Calibri"/>
      <family val="2"/>
    </font>
    <font>
      <sz val="12"/>
      <color theme="1"/>
      <name val="Garamond"/>
      <family val="1"/>
    </font>
    <font>
      <b/>
      <sz val="12"/>
      <color theme="1"/>
      <name val="Garamond"/>
      <family val="1"/>
    </font>
    <font>
      <b/>
      <u/>
      <sz val="12"/>
      <color theme="1"/>
      <name val="Garamond"/>
      <family val="1"/>
    </font>
    <font>
      <u/>
      <sz val="11"/>
      <color theme="11"/>
      <name val="Calibri"/>
      <family val="2"/>
      <scheme val="minor"/>
    </font>
    <font>
      <b/>
      <sz val="9"/>
      <color theme="1"/>
      <name val="Calibri"/>
      <family val="2"/>
      <scheme val="minor"/>
    </font>
    <font>
      <sz val="9"/>
      <color theme="1"/>
      <name val="Calibri"/>
      <family val="2"/>
      <scheme val="minor"/>
    </font>
    <font>
      <sz val="9"/>
      <color rgb="FF000000"/>
      <name val="Calibri"/>
      <family val="2"/>
      <scheme val="minor"/>
    </font>
    <font>
      <b/>
      <i/>
      <sz val="9"/>
      <color theme="1"/>
      <name val="Calibri"/>
      <family val="2"/>
      <scheme val="minor"/>
    </font>
    <font>
      <sz val="9"/>
      <color theme="1"/>
      <name val="Garamond"/>
      <family val="1"/>
    </font>
    <font>
      <sz val="11"/>
      <color theme="1"/>
      <name val="Garamond"/>
      <family val="1"/>
    </font>
    <font>
      <sz val="10"/>
      <color theme="1"/>
      <name val="Garamond"/>
      <family val="1"/>
    </font>
    <font>
      <sz val="12"/>
      <color theme="0"/>
      <name val="Garamond"/>
      <family val="1"/>
    </font>
    <font>
      <u/>
      <sz val="10"/>
      <color theme="10"/>
      <name val="Garamond"/>
      <family val="1"/>
    </font>
    <font>
      <sz val="10"/>
      <name val="Garamond"/>
      <family val="1"/>
    </font>
    <font>
      <i/>
      <sz val="12"/>
      <color theme="1"/>
      <name val="Garamond"/>
      <family val="1"/>
    </font>
    <font>
      <sz val="12"/>
      <color rgb="FF0000FF"/>
      <name val="Garamond"/>
      <family val="1"/>
    </font>
    <font>
      <u/>
      <sz val="12"/>
      <color rgb="FF0000FF"/>
      <name val="Garamond"/>
      <family val="1"/>
    </font>
    <font>
      <u/>
      <sz val="12"/>
      <color theme="10"/>
      <name val="Garamond"/>
      <family val="1"/>
    </font>
    <font>
      <sz val="12"/>
      <name val="Garamond"/>
      <family val="1"/>
    </font>
    <font>
      <b/>
      <sz val="11"/>
      <color theme="1"/>
      <name val="Garamond"/>
      <family val="1"/>
    </font>
    <font>
      <b/>
      <i/>
      <sz val="12"/>
      <color theme="1"/>
      <name val="Garamond"/>
      <family val="1"/>
    </font>
    <font>
      <b/>
      <sz val="10"/>
      <name val="Garamond"/>
      <family val="1"/>
    </font>
    <font>
      <b/>
      <sz val="12"/>
      <name val="Garamond"/>
      <family val="1"/>
    </font>
    <font>
      <sz val="11"/>
      <color rgb="FF0000FF"/>
      <name val="Garamond"/>
      <family val="1"/>
    </font>
    <font>
      <sz val="10"/>
      <color rgb="FF0000FF"/>
      <name val="Garamond"/>
      <family val="1"/>
    </font>
    <font>
      <u/>
      <sz val="11"/>
      <color theme="10"/>
      <name val="Garamond"/>
      <family val="1"/>
    </font>
    <font>
      <u/>
      <sz val="11"/>
      <color rgb="FF0000FF"/>
      <name val="Garamond"/>
      <family val="1"/>
    </font>
    <font>
      <sz val="9"/>
      <name val="Garamond"/>
      <family val="1"/>
    </font>
    <font>
      <sz val="14"/>
      <color theme="1"/>
      <name val="Garamond"/>
      <family val="1"/>
    </font>
    <font>
      <b/>
      <u/>
      <sz val="12"/>
      <color rgb="FF0000FF"/>
      <name val="Garamond"/>
      <family val="1"/>
    </font>
    <font>
      <b/>
      <u/>
      <sz val="12"/>
      <color theme="10"/>
      <name val="Garamond"/>
      <family val="1"/>
    </font>
    <font>
      <b/>
      <sz val="11"/>
      <name val="Garamond"/>
      <family val="1"/>
    </font>
    <font>
      <b/>
      <sz val="12"/>
      <color rgb="FFC00000"/>
      <name val="Garamond"/>
      <family val="1"/>
    </font>
    <font>
      <b/>
      <sz val="12"/>
      <color rgb="FF0000FF"/>
      <name val="Garamond"/>
      <family val="1"/>
    </font>
    <font>
      <sz val="12"/>
      <color rgb="FF000000"/>
      <name val="Garamond"/>
      <family val="1"/>
    </font>
    <font>
      <b/>
      <sz val="12"/>
      <color rgb="FFFF0000"/>
      <name val="Garamond"/>
      <family val="1"/>
    </font>
    <font>
      <i/>
      <sz val="12"/>
      <color rgb="FF0000FF"/>
      <name val="Garamond"/>
      <family val="1"/>
    </font>
    <font>
      <i/>
      <sz val="12"/>
      <name val="Garamond"/>
      <family val="1"/>
    </font>
    <font>
      <b/>
      <sz val="20"/>
      <color theme="1"/>
      <name val="Garamond"/>
      <family val="1"/>
    </font>
    <font>
      <b/>
      <sz val="10.5"/>
      <color theme="1"/>
      <name val="Garamond"/>
      <family val="1"/>
    </font>
    <font>
      <b/>
      <sz val="16"/>
      <color theme="1"/>
      <name val="Wingdings"/>
      <charset val="2"/>
    </font>
    <font>
      <b/>
      <sz val="12"/>
      <color theme="0"/>
      <name val="Garamond"/>
      <family val="1"/>
    </font>
    <font>
      <b/>
      <sz val="14"/>
      <color rgb="FFFF0000"/>
      <name val="Garamond"/>
      <family val="1"/>
    </font>
    <font>
      <b/>
      <i/>
      <sz val="12"/>
      <color rgb="FF0000FF"/>
      <name val="Garamond"/>
      <family val="1"/>
    </font>
    <font>
      <b/>
      <i/>
      <sz val="12"/>
      <name val="Garamond"/>
      <family val="1"/>
    </font>
    <font>
      <u/>
      <sz val="10.5"/>
      <color rgb="FF0000FF"/>
      <name val="Garamond"/>
      <family val="1"/>
    </font>
    <font>
      <b/>
      <u/>
      <sz val="11.5"/>
      <color theme="1"/>
      <name val="Garamond"/>
      <family val="1"/>
    </font>
    <font>
      <b/>
      <sz val="15"/>
      <color theme="1"/>
      <name val="Garamond"/>
      <family val="1"/>
    </font>
    <font>
      <sz val="16"/>
      <color theme="1"/>
      <name val="Arial"/>
      <family val="2"/>
    </font>
    <font>
      <sz val="11"/>
      <name val="Calibri"/>
      <family val="2"/>
      <scheme val="minor"/>
    </font>
    <font>
      <sz val="14"/>
      <color theme="1"/>
      <name val="Calibri"/>
      <family val="2"/>
      <scheme val="minor"/>
    </font>
    <font>
      <sz val="24"/>
      <color theme="1"/>
      <name val="Calibri"/>
      <family val="2"/>
      <scheme val="minor"/>
    </font>
    <font>
      <sz val="48"/>
      <color theme="1"/>
      <name val="Calibri"/>
      <family val="2"/>
      <scheme val="minor"/>
    </font>
    <font>
      <sz val="12"/>
      <color theme="1"/>
      <name val="Wingdings"/>
      <charset val="2"/>
    </font>
    <font>
      <sz val="8"/>
      <color theme="1"/>
      <name val="Garamond"/>
      <family val="1"/>
    </font>
    <font>
      <sz val="8"/>
      <color theme="0"/>
      <name val="Garamond"/>
      <family val="1"/>
    </font>
    <font>
      <i/>
      <sz val="11"/>
      <color theme="1"/>
      <name val="Garamond"/>
      <family val="1"/>
    </font>
    <font>
      <sz val="12"/>
      <color theme="8" tint="0.79998168889431442"/>
      <name val="Garamond"/>
      <family val="1"/>
    </font>
    <font>
      <sz val="12"/>
      <color theme="1"/>
      <name val="Arial"/>
      <family val="2"/>
    </font>
    <font>
      <i/>
      <sz val="12"/>
      <color theme="1"/>
      <name val="Arial"/>
      <family val="2"/>
    </font>
  </fonts>
  <fills count="17">
    <fill>
      <patternFill patternType="none"/>
    </fill>
    <fill>
      <patternFill patternType="gray125"/>
    </fill>
    <fill>
      <patternFill patternType="solid">
        <fgColor theme="2" tint="-9.9978637043366805E-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rgb="FFD9D9D9"/>
        <bgColor indexed="64"/>
      </patternFill>
    </fill>
    <fill>
      <patternFill patternType="solid">
        <fgColor theme="3" tint="0.59999389629810485"/>
        <bgColor indexed="64"/>
      </patternFill>
    </fill>
    <fill>
      <patternFill patternType="solid">
        <fgColor theme="2" tint="-9.9948118533890809E-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s>
  <borders count="35">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theme="0"/>
      </right>
      <top/>
      <bottom style="thin">
        <color theme="0"/>
      </bottom>
      <diagonal/>
    </border>
    <border>
      <left/>
      <right/>
      <top/>
      <bottom style="thin">
        <color theme="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ck">
        <color theme="0"/>
      </top>
      <bottom/>
      <diagonal/>
    </border>
    <border>
      <left/>
      <right/>
      <top style="thick">
        <color theme="0"/>
      </top>
      <bottom style="thick">
        <color theme="0"/>
      </bottom>
      <diagonal/>
    </border>
    <border>
      <left style="thin">
        <color indexed="64"/>
      </left>
      <right style="medium">
        <color indexed="64"/>
      </right>
      <top style="medium">
        <color indexed="64"/>
      </top>
      <bottom/>
      <diagonal/>
    </border>
    <border>
      <left style="medium">
        <color theme="0"/>
      </left>
      <right/>
      <top style="thick">
        <color theme="0"/>
      </top>
      <bottom style="thick">
        <color theme="0"/>
      </bottom>
      <diagonal/>
    </border>
    <border>
      <left/>
      <right style="medium">
        <color theme="0"/>
      </right>
      <top style="thick">
        <color theme="0"/>
      </top>
      <bottom style="thick">
        <color theme="0"/>
      </bottom>
      <diagonal/>
    </border>
    <border>
      <left style="thin">
        <color indexed="64"/>
      </left>
      <right style="thin">
        <color indexed="64"/>
      </right>
      <top/>
      <bottom/>
      <diagonal/>
    </border>
    <border>
      <left/>
      <right style="medium">
        <color indexed="64"/>
      </right>
      <top style="medium">
        <color indexed="64"/>
      </top>
      <bottom/>
      <diagonal/>
    </border>
  </borders>
  <cellStyleXfs count="10">
    <xf numFmtId="0" fontId="0" fillId="0" borderId="0"/>
    <xf numFmtId="44" fontId="6" fillId="0" borderId="0" applyFont="0" applyFill="0" applyBorder="0" applyAlignment="0" applyProtection="0"/>
    <xf numFmtId="0" fontId="12" fillId="0" borderId="0" applyNumberFormat="0" applyFill="0" applyBorder="0" applyAlignment="0" applyProtection="0">
      <alignment vertical="top"/>
      <protection locked="0"/>
    </xf>
    <xf numFmtId="9" fontId="6"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21" fillId="0" borderId="0" applyNumberFormat="0" applyFill="0" applyBorder="0" applyAlignment="0" applyProtection="0">
      <alignment vertical="top"/>
      <protection locked="0"/>
    </xf>
    <xf numFmtId="0" fontId="25" fillId="0" borderId="0" applyNumberFormat="0" applyFill="0" applyBorder="0" applyAlignment="0" applyProtection="0"/>
    <xf numFmtId="0" fontId="12" fillId="0" borderId="0" applyNumberFormat="0" applyFill="0" applyBorder="0" applyAlignment="0" applyProtection="0">
      <alignment vertical="top"/>
      <protection locked="0"/>
    </xf>
  </cellStyleXfs>
  <cellXfs count="987">
    <xf numFmtId="0" fontId="0" fillId="0" borderId="0" xfId="0"/>
    <xf numFmtId="0" fontId="11" fillId="0" borderId="0" xfId="0" applyFont="1" applyFill="1" applyBorder="1" applyAlignment="1" applyProtection="1">
      <alignment vertical="top"/>
    </xf>
    <xf numFmtId="0" fontId="11" fillId="0" borderId="0" xfId="0" applyNumberFormat="1" applyFont="1" applyFill="1" applyBorder="1" applyAlignment="1" applyProtection="1">
      <alignment horizontal="center" vertical="top"/>
    </xf>
    <xf numFmtId="0" fontId="11" fillId="0" borderId="0" xfId="0" applyNumberFormat="1" applyFont="1" applyFill="1" applyBorder="1" applyAlignment="1" applyProtection="1">
      <alignment vertical="top"/>
    </xf>
    <xf numFmtId="0" fontId="11" fillId="0" borderId="0" xfId="0" applyNumberFormat="1" applyFont="1" applyFill="1" applyBorder="1" applyProtection="1"/>
    <xf numFmtId="0" fontId="5" fillId="0" borderId="0" xfId="0" applyFont="1" applyFill="1" applyBorder="1" applyAlignment="1" applyProtection="1">
      <alignment vertical="top"/>
    </xf>
    <xf numFmtId="0" fontId="0" fillId="0" borderId="0" xfId="0" applyProtection="1"/>
    <xf numFmtId="0" fontId="0" fillId="0" borderId="0" xfId="0" applyProtection="1">
      <protection hidden="1"/>
    </xf>
    <xf numFmtId="0" fontId="11" fillId="0" borderId="0" xfId="0" applyFont="1" applyFill="1" applyBorder="1" applyAlignment="1" applyProtection="1">
      <alignment vertical="top"/>
      <protection hidden="1"/>
    </xf>
    <xf numFmtId="0" fontId="11" fillId="0" borderId="0" xfId="0" applyFont="1" applyAlignment="1"/>
    <xf numFmtId="0" fontId="0" fillId="0" borderId="0" xfId="0"/>
    <xf numFmtId="0" fontId="14" fillId="0" borderId="0" xfId="0" applyFont="1" applyProtection="1"/>
    <xf numFmtId="0" fontId="4" fillId="0" borderId="0" xfId="0" applyFont="1" applyBorder="1" applyProtection="1"/>
    <xf numFmtId="0" fontId="4" fillId="0" borderId="0" xfId="0" applyFont="1"/>
    <xf numFmtId="0" fontId="4" fillId="0" borderId="0" xfId="0" applyFont="1" applyAlignment="1">
      <alignment vertical="center"/>
    </xf>
    <xf numFmtId="0" fontId="4" fillId="0" borderId="0" xfId="0" applyFont="1" applyAlignment="1">
      <alignment wrapText="1"/>
    </xf>
    <xf numFmtId="0" fontId="4" fillId="0" borderId="0" xfId="0" applyFont="1" applyAlignment="1"/>
    <xf numFmtId="0" fontId="4" fillId="0" borderId="0" xfId="0" applyFont="1" applyProtection="1"/>
    <xf numFmtId="0" fontId="4" fillId="0" borderId="0" xfId="0" applyFont="1" applyAlignment="1" applyProtection="1">
      <alignment wrapText="1"/>
    </xf>
    <xf numFmtId="0" fontId="4" fillId="0" borderId="0" xfId="0" applyFont="1" applyFill="1" applyAlignment="1"/>
    <xf numFmtId="0" fontId="20" fillId="0" borderId="0" xfId="0" applyFont="1" applyFill="1" applyBorder="1" applyAlignment="1">
      <alignment horizontal="left" vertical="top"/>
    </xf>
    <xf numFmtId="0" fontId="8" fillId="0" borderId="0" xfId="0" applyFont="1" applyAlignment="1">
      <alignment vertical="center"/>
    </xf>
    <xf numFmtId="0" fontId="20" fillId="0" borderId="0" xfId="0" applyFont="1" applyFill="1" applyBorder="1" applyAlignment="1">
      <alignment vertical="top" wrapText="1"/>
    </xf>
    <xf numFmtId="0" fontId="20" fillId="0" borderId="0" xfId="0" applyNumberFormat="1" applyFont="1" applyFill="1" applyBorder="1" applyAlignment="1">
      <alignment vertical="top" wrapText="1"/>
    </xf>
    <xf numFmtId="0" fontId="4" fillId="0" borderId="0" xfId="0" applyFont="1" applyFill="1"/>
    <xf numFmtId="0" fontId="4" fillId="0" borderId="0" xfId="0" applyFont="1" applyAlignment="1">
      <alignment vertical="center" wrapText="1"/>
    </xf>
    <xf numFmtId="0" fontId="4" fillId="0" borderId="0" xfId="0" applyFont="1" applyFill="1" applyBorder="1" applyAlignment="1">
      <alignment horizontal="left"/>
    </xf>
    <xf numFmtId="0" fontId="4" fillId="0" borderId="0" xfId="0" applyFont="1" applyFill="1" applyBorder="1" applyAlignment="1"/>
    <xf numFmtId="0" fontId="3" fillId="0" borderId="0" xfId="0" applyFont="1"/>
    <xf numFmtId="0" fontId="2" fillId="0" borderId="0" xfId="0" applyFont="1" applyAlignment="1" applyProtection="1">
      <alignment horizontal="center"/>
    </xf>
    <xf numFmtId="0" fontId="14" fillId="0" borderId="0" xfId="0" applyFont="1" applyFill="1" applyProtection="1"/>
    <xf numFmtId="0" fontId="14" fillId="0" borderId="0" xfId="0" applyFont="1" applyFill="1" applyAlignment="1" applyProtection="1">
      <alignment horizontal="left"/>
    </xf>
    <xf numFmtId="0" fontId="2" fillId="0" borderId="0" xfId="0" applyFont="1" applyBorder="1" applyProtection="1"/>
    <xf numFmtId="0" fontId="4" fillId="0" borderId="0" xfId="0" applyFont="1" applyAlignment="1" applyProtection="1">
      <alignment vertical="center"/>
    </xf>
    <xf numFmtId="0" fontId="2" fillId="0" borderId="0" xfId="0" applyFont="1" applyAlignment="1" applyProtection="1">
      <alignment horizontal="right"/>
    </xf>
    <xf numFmtId="0" fontId="2" fillId="0" borderId="28" xfId="0" applyFont="1" applyBorder="1" applyProtection="1"/>
    <xf numFmtId="0" fontId="2" fillId="0" borderId="29" xfId="0" applyFont="1" applyBorder="1" applyProtection="1"/>
    <xf numFmtId="0" fontId="11" fillId="0" borderId="28" xfId="0" applyFont="1" applyFill="1" applyBorder="1" applyAlignment="1" applyProtection="1">
      <alignment vertical="top"/>
    </xf>
    <xf numFmtId="0" fontId="11" fillId="0" borderId="29" xfId="0" applyFont="1" applyFill="1" applyBorder="1" applyAlignment="1" applyProtection="1">
      <alignment vertical="top"/>
    </xf>
    <xf numFmtId="0" fontId="2" fillId="0" borderId="0" xfId="0" applyFont="1" applyProtection="1"/>
    <xf numFmtId="0" fontId="2" fillId="0" borderId="0" xfId="0" applyFont="1" applyFill="1" applyAlignment="1" applyProtection="1">
      <alignment horizontal="justify" vertical="top"/>
    </xf>
    <xf numFmtId="0" fontId="7" fillId="0" borderId="0" xfId="0" applyFont="1" applyAlignment="1">
      <alignment horizontal="center" vertical="center"/>
    </xf>
    <xf numFmtId="0" fontId="4" fillId="0" borderId="0" xfId="0" applyFont="1" applyAlignment="1" applyProtection="1">
      <alignment horizontal="justify"/>
    </xf>
    <xf numFmtId="0" fontId="18" fillId="0" borderId="0" xfId="0" applyFont="1" applyProtection="1"/>
    <xf numFmtId="0" fontId="0" fillId="0" borderId="0" xfId="0" applyAlignment="1" applyProtection="1">
      <alignment wrapText="1"/>
    </xf>
    <xf numFmtId="0" fontId="11" fillId="0" borderId="0" xfId="0" applyFont="1" applyAlignment="1" applyProtection="1">
      <alignment horizontal="justify" vertical="center"/>
    </xf>
    <xf numFmtId="0" fontId="14" fillId="5" borderId="1" xfId="0" applyFont="1" applyFill="1" applyBorder="1" applyAlignment="1">
      <alignment horizontal="center" vertical="top" wrapText="1"/>
    </xf>
    <xf numFmtId="0" fontId="7" fillId="0" borderId="1" xfId="0" applyFont="1" applyBorder="1" applyAlignment="1">
      <alignment horizontal="center" vertical="center"/>
    </xf>
    <xf numFmtId="0" fontId="26" fillId="0" borderId="0" xfId="0" applyFont="1" applyAlignment="1">
      <alignment horizontal="justify" vertical="center"/>
    </xf>
    <xf numFmtId="0" fontId="27" fillId="0" borderId="0" xfId="0" applyFont="1" applyAlignment="1">
      <alignment horizontal="justify" vertical="center"/>
    </xf>
    <xf numFmtId="0" fontId="28" fillId="0" borderId="0" xfId="0" applyFont="1" applyAlignment="1">
      <alignment horizontal="justify" vertical="center"/>
    </xf>
    <xf numFmtId="0" fontId="28" fillId="0" borderId="0" xfId="0" applyFont="1" applyAlignment="1">
      <alignment horizontal="left" vertical="center" indent="5"/>
    </xf>
    <xf numFmtId="0" fontId="29" fillId="0" borderId="0" xfId="0" applyFont="1" applyAlignment="1">
      <alignment horizontal="justify" vertical="center"/>
    </xf>
    <xf numFmtId="0" fontId="26" fillId="0" borderId="0" xfId="0" applyFont="1" applyAlignment="1">
      <alignment horizontal="justify" vertical="center" wrapText="1"/>
    </xf>
    <xf numFmtId="0" fontId="2" fillId="0" borderId="0" xfId="0" applyFont="1" applyProtection="1"/>
    <xf numFmtId="0" fontId="14" fillId="0" borderId="0" xfId="0" applyFont="1" applyAlignment="1" applyProtection="1">
      <alignment horizontal="center"/>
    </xf>
    <xf numFmtId="0" fontId="22" fillId="0" borderId="0" xfId="0" applyFont="1" applyProtection="1"/>
    <xf numFmtId="0" fontId="31" fillId="0" borderId="0" xfId="0" applyFont="1" applyProtection="1"/>
    <xf numFmtId="0" fontId="22" fillId="0" borderId="0" xfId="0" applyFont="1" applyFill="1" applyProtection="1"/>
    <xf numFmtId="0" fontId="33" fillId="0" borderId="0" xfId="0" applyFont="1" applyAlignment="1" applyProtection="1">
      <alignment horizontal="center"/>
      <protection hidden="1"/>
    </xf>
    <xf numFmtId="0" fontId="22" fillId="7" borderId="0" xfId="0" applyFont="1" applyFill="1" applyProtection="1"/>
    <xf numFmtId="0" fontId="36" fillId="0" borderId="0" xfId="0" applyFont="1" applyFill="1" applyBorder="1" applyAlignment="1" applyProtection="1">
      <alignment horizontal="left"/>
    </xf>
    <xf numFmtId="0" fontId="36" fillId="0" borderId="0" xfId="0" applyFont="1" applyAlignment="1" applyProtection="1">
      <alignment horizontal="left"/>
    </xf>
    <xf numFmtId="0" fontId="36" fillId="0" borderId="0" xfId="0" applyFont="1" applyAlignment="1" applyProtection="1"/>
    <xf numFmtId="0" fontId="36" fillId="0" borderId="0" xfId="0" applyFont="1" applyAlignment="1" applyProtection="1">
      <alignment horizontal="center"/>
    </xf>
    <xf numFmtId="0" fontId="36" fillId="0" borderId="0" xfId="0" applyFont="1" applyFill="1" applyAlignment="1" applyProtection="1"/>
    <xf numFmtId="0" fontId="36" fillId="0" borderId="0" xfId="0" applyFont="1" applyFill="1" applyAlignment="1" applyProtection="1">
      <alignment horizontal="center"/>
    </xf>
    <xf numFmtId="0" fontId="22" fillId="0" borderId="0" xfId="0" applyFont="1" applyFill="1" applyAlignment="1" applyProtection="1"/>
    <xf numFmtId="0" fontId="22" fillId="0" borderId="0" xfId="0" applyFont="1" applyFill="1" applyAlignment="1" applyProtection="1">
      <protection hidden="1"/>
    </xf>
    <xf numFmtId="0" fontId="22" fillId="4" borderId="7" xfId="0" applyFont="1" applyFill="1" applyBorder="1" applyAlignment="1" applyProtection="1">
      <protection hidden="1"/>
    </xf>
    <xf numFmtId="0" fontId="31" fillId="0" borderId="0" xfId="0" applyFont="1"/>
    <xf numFmtId="0" fontId="23" fillId="0" borderId="0" xfId="0" applyFont="1" applyAlignment="1" applyProtection="1">
      <alignment vertical="center"/>
    </xf>
    <xf numFmtId="0" fontId="22" fillId="0" borderId="0" xfId="0" applyFont="1" applyFill="1" applyAlignment="1" applyProtection="1">
      <alignment horizontal="left"/>
    </xf>
    <xf numFmtId="0" fontId="23" fillId="0" borderId="0" xfId="0" applyFont="1" applyProtection="1"/>
    <xf numFmtId="0" fontId="23" fillId="0" borderId="0" xfId="0" applyFont="1" applyFill="1" applyAlignment="1" applyProtection="1">
      <alignment vertical="center"/>
    </xf>
    <xf numFmtId="0" fontId="32" fillId="0" borderId="0" xfId="0" applyFont="1" applyFill="1" applyBorder="1" applyAlignment="1" applyProtection="1">
      <alignment vertical="top"/>
    </xf>
    <xf numFmtId="0" fontId="31" fillId="0" borderId="0" xfId="0" applyFont="1" applyAlignment="1" applyProtection="1">
      <alignment horizontal="center"/>
    </xf>
    <xf numFmtId="0" fontId="31" fillId="0" borderId="0" xfId="0" applyFont="1" applyAlignment="1" applyProtection="1">
      <alignment horizontal="right"/>
    </xf>
    <xf numFmtId="0" fontId="22" fillId="0" borderId="0" xfId="0" applyFont="1" applyAlignment="1" applyProtection="1">
      <alignment horizontal="center"/>
    </xf>
    <xf numFmtId="0" fontId="32" fillId="0" borderId="0" xfId="0" applyNumberFormat="1" applyFont="1" applyFill="1" applyBorder="1" applyAlignment="1" applyProtection="1">
      <alignment vertical="top"/>
    </xf>
    <xf numFmtId="0" fontId="32" fillId="0" borderId="0" xfId="0" applyNumberFormat="1" applyFont="1" applyFill="1" applyBorder="1" applyProtection="1"/>
    <xf numFmtId="0" fontId="22" fillId="0" borderId="0" xfId="0" applyFont="1" applyFill="1" applyBorder="1" applyAlignment="1" applyProtection="1">
      <alignment vertical="top"/>
    </xf>
    <xf numFmtId="44" fontId="37" fillId="0" borderId="0" xfId="0" applyNumberFormat="1" applyFont="1" applyFill="1" applyBorder="1" applyAlignment="1" applyProtection="1">
      <alignment horizontal="right" vertical="center"/>
    </xf>
    <xf numFmtId="0" fontId="22" fillId="0" borderId="1" xfId="0" applyFont="1" applyBorder="1" applyProtection="1"/>
    <xf numFmtId="0" fontId="22" fillId="0" borderId="1" xfId="0" applyFont="1" applyBorder="1" applyAlignment="1" applyProtection="1">
      <alignment horizontal="center"/>
    </xf>
    <xf numFmtId="0" fontId="23" fillId="0" borderId="0" xfId="0" applyFont="1" applyFill="1" applyBorder="1" applyAlignment="1" applyProtection="1">
      <alignment horizontal="left" vertical="top"/>
    </xf>
    <xf numFmtId="0" fontId="22" fillId="0" borderId="0" xfId="0" applyFont="1" applyBorder="1" applyProtection="1"/>
    <xf numFmtId="0" fontId="22" fillId="0" borderId="0" xfId="0" applyFont="1" applyFill="1" applyBorder="1" applyAlignment="1" applyProtection="1">
      <alignment horizontal="center" vertical="center"/>
    </xf>
    <xf numFmtId="0" fontId="22" fillId="0" borderId="0" xfId="0" applyFont="1" applyFill="1" applyBorder="1" applyAlignment="1" applyProtection="1">
      <alignment horizontal="center" vertical="top"/>
      <protection hidden="1"/>
    </xf>
    <xf numFmtId="0" fontId="31" fillId="0" borderId="0" xfId="0" applyFont="1" applyFill="1" applyAlignment="1" applyProtection="1">
      <alignment horizontal="justify" vertical="top"/>
    </xf>
    <xf numFmtId="0" fontId="22" fillId="0" borderId="0" xfId="0" applyFont="1" applyFill="1" applyAlignment="1" applyProtection="1">
      <alignment horizontal="justify" vertical="top"/>
    </xf>
    <xf numFmtId="0" fontId="33" fillId="0" borderId="0" xfId="0" applyFont="1" applyFill="1" applyBorder="1" applyAlignment="1" applyProtection="1">
      <alignment horizontal="left" vertical="top"/>
    </xf>
    <xf numFmtId="0" fontId="37" fillId="0" borderId="0" xfId="0" applyFont="1" applyFill="1" applyBorder="1" applyAlignment="1" applyProtection="1">
      <alignment horizontal="right"/>
    </xf>
    <xf numFmtId="0" fontId="54" fillId="0" borderId="0" xfId="0" applyFont="1" applyFill="1" applyBorder="1" applyAlignment="1" applyProtection="1">
      <alignment horizontal="center" vertical="center"/>
    </xf>
    <xf numFmtId="10" fontId="37" fillId="0" borderId="0" xfId="0" applyNumberFormat="1" applyFont="1" applyFill="1" applyBorder="1" applyAlignment="1" applyProtection="1">
      <alignment horizontal="right" vertical="center"/>
    </xf>
    <xf numFmtId="2" fontId="37" fillId="0" borderId="0" xfId="0" applyNumberFormat="1" applyFont="1" applyFill="1" applyBorder="1" applyAlignment="1" applyProtection="1">
      <alignment horizontal="left" vertical="center"/>
    </xf>
    <xf numFmtId="10" fontId="37" fillId="0" borderId="0" xfId="3" applyNumberFormat="1" applyFont="1" applyFill="1" applyBorder="1" applyAlignment="1" applyProtection="1">
      <alignment horizontal="right" vertical="top"/>
    </xf>
    <xf numFmtId="0" fontId="40" fillId="4" borderId="9" xfId="0" applyFont="1" applyFill="1" applyBorder="1" applyAlignment="1" applyProtection="1">
      <alignment horizontal="left" vertical="top" wrapText="1"/>
    </xf>
    <xf numFmtId="0" fontId="23" fillId="0" borderId="0" xfId="0" applyFont="1" applyFill="1" applyBorder="1" applyAlignment="1" applyProtection="1">
      <alignment horizontal="right" vertical="top" wrapText="1"/>
    </xf>
    <xf numFmtId="44" fontId="22" fillId="0" borderId="0" xfId="1" applyFont="1" applyFill="1" applyBorder="1" applyAlignment="1" applyProtection="1">
      <alignment horizontal="left" vertical="top" wrapText="1"/>
    </xf>
    <xf numFmtId="0" fontId="22" fillId="0" borderId="1" xfId="0" applyFont="1" applyFill="1" applyBorder="1" applyAlignment="1" applyProtection="1">
      <alignment horizontal="center" vertical="center"/>
    </xf>
    <xf numFmtId="0" fontId="31" fillId="0" borderId="0" xfId="0" applyFont="1" applyFill="1" applyProtection="1"/>
    <xf numFmtId="0" fontId="22" fillId="0" borderId="0" xfId="0" applyFont="1"/>
    <xf numFmtId="0" fontId="37" fillId="0" borderId="1" xfId="0" applyFont="1" applyBorder="1" applyAlignment="1" applyProtection="1">
      <protection hidden="1"/>
    </xf>
    <xf numFmtId="0" fontId="22" fillId="0" borderId="0" xfId="0" applyFont="1" applyBorder="1" applyProtection="1">
      <protection hidden="1"/>
    </xf>
    <xf numFmtId="0" fontId="22" fillId="0" borderId="0" xfId="0" applyFont="1" applyBorder="1" applyAlignment="1" applyProtection="1">
      <protection hidden="1"/>
    </xf>
    <xf numFmtId="0" fontId="22" fillId="0" borderId="0" xfId="0" applyFont="1" applyFill="1" applyBorder="1" applyProtection="1">
      <protection hidden="1"/>
    </xf>
    <xf numFmtId="0" fontId="45" fillId="0" borderId="0" xfId="0" applyFont="1" applyAlignment="1">
      <alignment horizontal="center" vertical="center"/>
    </xf>
    <xf numFmtId="0" fontId="22" fillId="0" borderId="0" xfId="0" applyFont="1" applyAlignment="1">
      <alignment horizontal="justify" vertical="top" wrapText="1"/>
    </xf>
    <xf numFmtId="0" fontId="32" fillId="0" borderId="0" xfId="0" applyFont="1" applyAlignment="1">
      <alignment wrapText="1"/>
    </xf>
    <xf numFmtId="0" fontId="23" fillId="0" borderId="0" xfId="0" applyFont="1" applyAlignment="1">
      <alignment vertical="center" wrapText="1"/>
    </xf>
    <xf numFmtId="0" fontId="2" fillId="0" borderId="0" xfId="0" applyFont="1"/>
    <xf numFmtId="0" fontId="51" fillId="0" borderId="4" xfId="2" applyFont="1" applyBorder="1" applyAlignment="1" applyProtection="1">
      <alignment horizontal="left"/>
    </xf>
    <xf numFmtId="0" fontId="4" fillId="0" borderId="0" xfId="0" applyFont="1" applyBorder="1" applyAlignment="1" applyProtection="1">
      <alignment horizontal="justify"/>
    </xf>
    <xf numFmtId="0" fontId="0" fillId="0" borderId="0" xfId="0" applyBorder="1" applyProtection="1"/>
    <xf numFmtId="0" fontId="0" fillId="0" borderId="13" xfId="0" applyBorder="1" applyProtection="1"/>
    <xf numFmtId="0" fontId="56" fillId="0" borderId="0" xfId="0" applyFont="1" applyFill="1" applyBorder="1" applyAlignment="1" applyProtection="1">
      <alignment horizontal="justify" vertical="center"/>
      <protection hidden="1"/>
    </xf>
    <xf numFmtId="0" fontId="22" fillId="0" borderId="0" xfId="0" applyFont="1" applyProtection="1">
      <protection hidden="1"/>
    </xf>
    <xf numFmtId="0" fontId="38" fillId="0" borderId="0" xfId="2" applyFont="1" applyAlignment="1" applyProtection="1">
      <protection hidden="1"/>
    </xf>
    <xf numFmtId="0" fontId="56" fillId="0" borderId="0" xfId="0" applyFont="1" applyFill="1" applyBorder="1" applyAlignment="1" applyProtection="1">
      <alignment horizontal="left" vertical="top"/>
      <protection hidden="1"/>
    </xf>
    <xf numFmtId="0" fontId="31" fillId="0" borderId="0" xfId="0" applyFont="1" applyProtection="1">
      <protection hidden="1"/>
    </xf>
    <xf numFmtId="0" fontId="22" fillId="0" borderId="0" xfId="0" applyFont="1" applyAlignment="1" applyProtection="1">
      <alignment wrapText="1"/>
      <protection hidden="1"/>
    </xf>
    <xf numFmtId="0" fontId="8" fillId="2" borderId="3" xfId="0" applyFont="1" applyFill="1" applyBorder="1" applyAlignment="1" applyProtection="1">
      <alignment horizontal="left"/>
      <protection hidden="1"/>
    </xf>
    <xf numFmtId="0" fontId="4" fillId="2" borderId="3" xfId="0" applyFont="1" applyFill="1" applyBorder="1" applyAlignment="1" applyProtection="1">
      <alignment horizontal="left"/>
      <protection hidden="1"/>
    </xf>
    <xf numFmtId="0" fontId="4" fillId="2" borderId="3" xfId="0" applyFont="1" applyFill="1" applyBorder="1" applyAlignment="1" applyProtection="1">
      <protection hidden="1"/>
    </xf>
    <xf numFmtId="0" fontId="31" fillId="2" borderId="3" xfId="0" applyFont="1" applyFill="1" applyBorder="1" applyProtection="1">
      <protection hidden="1"/>
    </xf>
    <xf numFmtId="0" fontId="31" fillId="2" borderId="5" xfId="0" applyFont="1" applyFill="1" applyBorder="1" applyProtection="1">
      <protection hidden="1"/>
    </xf>
    <xf numFmtId="0" fontId="31" fillId="2" borderId="4" xfId="0" applyFont="1" applyFill="1" applyBorder="1" applyProtection="1">
      <protection hidden="1"/>
    </xf>
    <xf numFmtId="0" fontId="41" fillId="2" borderId="3" xfId="0" applyFont="1" applyFill="1" applyBorder="1" applyAlignment="1" applyProtection="1">
      <alignment horizontal="left"/>
      <protection hidden="1"/>
    </xf>
    <xf numFmtId="0" fontId="31" fillId="2" borderId="3" xfId="0" applyFont="1" applyFill="1" applyBorder="1" applyAlignment="1" applyProtection="1">
      <alignment horizontal="left"/>
      <protection hidden="1"/>
    </xf>
    <xf numFmtId="0" fontId="31" fillId="2" borderId="3" xfId="0" applyFont="1" applyFill="1" applyBorder="1" applyAlignment="1" applyProtection="1">
      <protection hidden="1"/>
    </xf>
    <xf numFmtId="0" fontId="23" fillId="0" borderId="11" xfId="0" applyFont="1" applyBorder="1" applyProtection="1">
      <protection hidden="1"/>
    </xf>
    <xf numFmtId="0" fontId="22" fillId="0" borderId="12" xfId="0" applyFont="1" applyBorder="1" applyProtection="1">
      <protection hidden="1"/>
    </xf>
    <xf numFmtId="0" fontId="23" fillId="0" borderId="4" xfId="0" applyFont="1" applyBorder="1" applyProtection="1">
      <protection hidden="1"/>
    </xf>
    <xf numFmtId="0" fontId="22" fillId="0" borderId="5" xfId="0" applyFont="1" applyBorder="1" applyProtection="1">
      <protection hidden="1"/>
    </xf>
    <xf numFmtId="0" fontId="23" fillId="0" borderId="15" xfId="0" applyFont="1" applyBorder="1" applyProtection="1">
      <protection hidden="1"/>
    </xf>
    <xf numFmtId="0" fontId="22" fillId="0" borderId="16" xfId="0" applyFont="1" applyBorder="1" applyProtection="1">
      <protection hidden="1"/>
    </xf>
    <xf numFmtId="0" fontId="39" fillId="0" borderId="0" xfId="2" applyFont="1" applyFill="1" applyBorder="1" applyAlignment="1" applyProtection="1">
      <alignment horizontal="center" vertical="center"/>
    </xf>
    <xf numFmtId="0" fontId="2" fillId="0" borderId="1" xfId="0" applyFont="1" applyBorder="1" applyAlignment="1">
      <alignment horizontal="center"/>
    </xf>
    <xf numFmtId="0" fontId="7" fillId="0" borderId="0" xfId="0" applyFont="1" applyAlignment="1" applyProtection="1">
      <alignment horizontal="center" vertical="center"/>
      <protection hidden="1"/>
    </xf>
    <xf numFmtId="0" fontId="19" fillId="5" borderId="0" xfId="0" applyFont="1" applyFill="1" applyBorder="1" applyAlignment="1" applyProtection="1">
      <alignment horizontal="center" vertical="top" wrapText="1"/>
      <protection hidden="1"/>
    </xf>
    <xf numFmtId="0" fontId="17" fillId="5" borderId="0" xfId="0" applyFont="1" applyFill="1" applyBorder="1" applyAlignment="1" applyProtection="1">
      <alignment horizontal="center" vertical="top" wrapText="1"/>
      <protection hidden="1"/>
    </xf>
    <xf numFmtId="0" fontId="0" fillId="5" borderId="0" xfId="0" applyFill="1" applyBorder="1" applyProtection="1">
      <protection hidden="1"/>
    </xf>
    <xf numFmtId="0" fontId="23" fillId="5" borderId="0" xfId="0" applyFont="1" applyFill="1" applyBorder="1" applyAlignment="1" applyProtection="1">
      <alignment horizontal="center" vertical="top" wrapText="1"/>
      <protection hidden="1"/>
    </xf>
    <xf numFmtId="0" fontId="22" fillId="5" borderId="0" xfId="0" applyFont="1" applyFill="1" applyBorder="1" applyAlignment="1" applyProtection="1">
      <alignment horizontal="center" vertical="top" wrapText="1"/>
      <protection hidden="1"/>
    </xf>
    <xf numFmtId="0" fontId="22" fillId="5" borderId="1" xfId="0" applyFont="1" applyFill="1" applyBorder="1" applyAlignment="1" applyProtection="1">
      <alignment horizontal="center" vertical="top" wrapText="1"/>
      <protection hidden="1"/>
    </xf>
    <xf numFmtId="0" fontId="37" fillId="0" borderId="1" xfId="0" applyFont="1" applyBorder="1" applyAlignment="1" applyProtection="1">
      <alignment horizontal="center" vertical="center"/>
      <protection hidden="1"/>
    </xf>
    <xf numFmtId="0" fontId="41" fillId="0" borderId="0" xfId="0" applyFont="1" applyAlignment="1" applyProtection="1">
      <alignment horizontal="center" vertical="top"/>
      <protection hidden="1"/>
    </xf>
    <xf numFmtId="0" fontId="31" fillId="0" borderId="0" xfId="0" applyFont="1" applyAlignment="1" applyProtection="1">
      <alignment vertical="top" wrapText="1"/>
      <protection hidden="1"/>
    </xf>
    <xf numFmtId="0" fontId="36" fillId="0" borderId="0" xfId="0" applyFont="1" applyAlignment="1" applyProtection="1">
      <alignment horizontal="center" vertical="top" wrapText="1"/>
      <protection hidden="1"/>
    </xf>
    <xf numFmtId="0" fontId="31" fillId="0" borderId="1" xfId="0" applyFont="1" applyBorder="1" applyProtection="1">
      <protection hidden="1"/>
    </xf>
    <xf numFmtId="168" fontId="65" fillId="0" borderId="1" xfId="0" applyNumberFormat="1" applyFont="1" applyBorder="1" applyAlignment="1" applyProtection="1">
      <alignment horizontal="center" vertical="top" wrapText="1"/>
      <protection hidden="1"/>
    </xf>
    <xf numFmtId="168" fontId="23" fillId="0" borderId="0" xfId="0" applyNumberFormat="1" applyFont="1" applyAlignment="1" applyProtection="1">
      <alignment horizontal="center" vertical="top" wrapText="1"/>
      <protection hidden="1"/>
    </xf>
    <xf numFmtId="0" fontId="66" fillId="0" borderId="1" xfId="0" applyFont="1" applyBorder="1" applyAlignment="1" applyProtection="1">
      <alignment horizontal="center" vertical="top" wrapText="1"/>
      <protection hidden="1"/>
    </xf>
    <xf numFmtId="0" fontId="47" fillId="0" borderId="1" xfId="2" applyFont="1" applyBorder="1" applyAlignment="1" applyProtection="1">
      <protection hidden="1"/>
    </xf>
    <xf numFmtId="0" fontId="66" fillId="0" borderId="0" xfId="0" applyFont="1" applyAlignment="1" applyProtection="1">
      <alignment horizontal="center" vertical="top" wrapText="1"/>
      <protection hidden="1"/>
    </xf>
    <xf numFmtId="0" fontId="48" fillId="0" borderId="0" xfId="2" applyFont="1" applyAlignment="1" applyProtection="1">
      <protection hidden="1"/>
    </xf>
    <xf numFmtId="0" fontId="23" fillId="0" borderId="0" xfId="0" applyFont="1" applyProtection="1">
      <protection hidden="1"/>
    </xf>
    <xf numFmtId="0" fontId="2" fillId="0" borderId="0" xfId="0" applyFont="1" applyProtection="1">
      <protection hidden="1"/>
    </xf>
    <xf numFmtId="0" fontId="41" fillId="0" borderId="0" xfId="0" applyFont="1" applyProtection="1">
      <protection hidden="1"/>
    </xf>
    <xf numFmtId="0" fontId="22" fillId="0" borderId="0" xfId="0" applyFont="1" applyAlignment="1" applyProtection="1">
      <protection hidden="1"/>
    </xf>
    <xf numFmtId="0" fontId="37" fillId="0" borderId="0" xfId="0" applyFont="1" applyFill="1" applyBorder="1" applyAlignment="1" applyProtection="1">
      <alignment horizontal="right" vertical="center"/>
      <protection hidden="1"/>
    </xf>
    <xf numFmtId="0" fontId="37" fillId="6" borderId="1" xfId="0" applyFont="1" applyFill="1" applyBorder="1" applyAlignment="1" applyProtection="1">
      <alignment horizontal="right" vertical="center"/>
      <protection locked="0" hidden="1"/>
    </xf>
    <xf numFmtId="0" fontId="9" fillId="0" borderId="0" xfId="0" applyFont="1" applyFill="1" applyBorder="1" applyAlignment="1" applyProtection="1">
      <alignment horizontal="center" vertical="center"/>
      <protection hidden="1"/>
    </xf>
    <xf numFmtId="0" fontId="37" fillId="6" borderId="1" xfId="0" applyFont="1" applyFill="1" applyBorder="1" applyAlignment="1" applyProtection="1">
      <alignment horizontal="right"/>
      <protection locked="0" hidden="1"/>
    </xf>
    <xf numFmtId="0" fontId="5" fillId="0" borderId="0" xfId="0" applyFont="1" applyFill="1" applyBorder="1" applyAlignment="1" applyProtection="1">
      <alignment horizontal="center" vertical="center"/>
      <protection hidden="1"/>
    </xf>
    <xf numFmtId="0" fontId="37" fillId="0" borderId="0" xfId="0" applyFont="1" applyFill="1" applyBorder="1" applyAlignment="1" applyProtection="1">
      <alignment horizontal="right"/>
      <protection hidden="1"/>
    </xf>
    <xf numFmtId="0" fontId="39" fillId="0" borderId="0" xfId="2" applyFont="1" applyFill="1" applyBorder="1" applyAlignment="1" applyProtection="1">
      <alignment horizontal="center" vertical="center"/>
      <protection hidden="1"/>
    </xf>
    <xf numFmtId="0" fontId="22" fillId="0" borderId="0" xfId="0" applyFont="1" applyFill="1" applyBorder="1" applyAlignment="1" applyProtection="1">
      <alignment vertical="top"/>
      <protection hidden="1"/>
    </xf>
    <xf numFmtId="0" fontId="22" fillId="0" borderId="0" xfId="0" applyFont="1" applyFill="1" applyBorder="1" applyAlignment="1" applyProtection="1">
      <alignment vertical="top" wrapText="1"/>
      <protection hidden="1"/>
    </xf>
    <xf numFmtId="0" fontId="14" fillId="0" borderId="1" xfId="0" applyFont="1" applyBorder="1" applyProtection="1">
      <protection hidden="1"/>
    </xf>
    <xf numFmtId="0" fontId="14" fillId="0" borderId="1" xfId="0" applyFont="1" applyBorder="1" applyAlignment="1" applyProtection="1">
      <alignment horizontal="center"/>
      <protection hidden="1"/>
    </xf>
    <xf numFmtId="0" fontId="5" fillId="0" borderId="1" xfId="0" applyFont="1" applyFill="1" applyBorder="1" applyAlignment="1" applyProtection="1">
      <alignment horizontal="center" vertical="center"/>
      <protection hidden="1"/>
    </xf>
    <xf numFmtId="0" fontId="23" fillId="10" borderId="9" xfId="0" applyFont="1" applyFill="1" applyBorder="1" applyAlignment="1" applyProtection="1">
      <alignment horizontal="center" vertical="center" wrapText="1"/>
      <protection hidden="1"/>
    </xf>
    <xf numFmtId="0" fontId="22" fillId="0" borderId="9" xfId="0" applyFont="1" applyBorder="1" applyAlignment="1" applyProtection="1">
      <alignment horizontal="justify" vertical="center" wrapText="1"/>
      <protection hidden="1"/>
    </xf>
    <xf numFmtId="0" fontId="23" fillId="10" borderId="9" xfId="0" applyFont="1" applyFill="1" applyBorder="1" applyAlignment="1" applyProtection="1">
      <alignment horizontal="justify" vertical="center" wrapText="1"/>
      <protection hidden="1"/>
    </xf>
    <xf numFmtId="0" fontId="24" fillId="0" borderId="0" xfId="0" applyFont="1" applyAlignment="1" applyProtection="1">
      <alignment horizontal="justify" vertical="center"/>
      <protection hidden="1"/>
    </xf>
    <xf numFmtId="0" fontId="23" fillId="10" borderId="23" xfId="0" applyFont="1" applyFill="1" applyBorder="1" applyAlignment="1" applyProtection="1">
      <alignment horizontal="justify" vertical="center" wrapText="1"/>
      <protection hidden="1"/>
    </xf>
    <xf numFmtId="0" fontId="23" fillId="10" borderId="19" xfId="0" applyFont="1" applyFill="1" applyBorder="1" applyAlignment="1" applyProtection="1">
      <alignment horizontal="center" vertical="center" wrapText="1"/>
      <protection hidden="1"/>
    </xf>
    <xf numFmtId="0" fontId="22" fillId="0" borderId="26" xfId="0" applyFont="1" applyBorder="1" applyAlignment="1" applyProtection="1">
      <alignment horizontal="justify" vertical="center" wrapText="1"/>
      <protection hidden="1"/>
    </xf>
    <xf numFmtId="0" fontId="22" fillId="0" borderId="8" xfId="0" applyFont="1" applyBorder="1" applyAlignment="1" applyProtection="1">
      <alignment horizontal="center" vertical="center" wrapText="1"/>
      <protection hidden="1"/>
    </xf>
    <xf numFmtId="0" fontId="62" fillId="0" borderId="8" xfId="0" applyFont="1" applyBorder="1" applyAlignment="1" applyProtection="1">
      <alignment horizontal="center" vertical="center" wrapText="1"/>
      <protection hidden="1"/>
    </xf>
    <xf numFmtId="0" fontId="23" fillId="0" borderId="0" xfId="0" applyFont="1" applyAlignment="1" applyProtection="1">
      <alignment horizontal="justify" vertical="center"/>
      <protection hidden="1"/>
    </xf>
    <xf numFmtId="0" fontId="22" fillId="0" borderId="0" xfId="0" applyFont="1" applyAlignment="1" applyProtection="1">
      <alignment horizontal="center"/>
      <protection hidden="1"/>
    </xf>
    <xf numFmtId="0" fontId="22" fillId="0" borderId="21" xfId="0" applyFont="1" applyBorder="1" applyAlignment="1" applyProtection="1">
      <alignment horizontal="justify" vertical="center" wrapText="1"/>
      <protection hidden="1"/>
    </xf>
    <xf numFmtId="0" fontId="22" fillId="0" borderId="30" xfId="0" applyFont="1" applyBorder="1" applyAlignment="1" applyProtection="1">
      <alignment horizontal="justify" vertical="center"/>
      <protection hidden="1"/>
    </xf>
    <xf numFmtId="0" fontId="22" fillId="0" borderId="23" xfId="0" applyFont="1" applyBorder="1" applyAlignment="1" applyProtection="1">
      <alignment horizontal="justify" vertical="center" wrapText="1"/>
      <protection hidden="1"/>
    </xf>
    <xf numFmtId="0" fontId="22" fillId="0" borderId="23" xfId="0" applyFont="1" applyBorder="1" applyAlignment="1" applyProtection="1">
      <alignment horizontal="justify" vertical="center"/>
      <protection hidden="1"/>
    </xf>
    <xf numFmtId="0" fontId="22" fillId="2" borderId="4" xfId="0" applyFont="1" applyFill="1" applyBorder="1" applyAlignment="1" applyProtection="1">
      <protection hidden="1"/>
    </xf>
    <xf numFmtId="0" fontId="22" fillId="2" borderId="3" xfId="0" applyFont="1" applyFill="1" applyBorder="1" applyAlignment="1" applyProtection="1">
      <protection hidden="1"/>
    </xf>
    <xf numFmtId="0" fontId="22" fillId="2" borderId="5" xfId="0" applyFont="1" applyFill="1" applyBorder="1" applyAlignment="1" applyProtection="1">
      <protection hidden="1"/>
    </xf>
    <xf numFmtId="0" fontId="23" fillId="2" borderId="4" xfId="0" applyFont="1" applyFill="1" applyBorder="1" applyAlignment="1" applyProtection="1">
      <alignment horizontal="center"/>
      <protection hidden="1"/>
    </xf>
    <xf numFmtId="0" fontId="23" fillId="2" borderId="3" xfId="0" applyFont="1" applyFill="1" applyBorder="1" applyAlignment="1" applyProtection="1">
      <alignment horizontal="center"/>
      <protection hidden="1"/>
    </xf>
    <xf numFmtId="0" fontId="23" fillId="2" borderId="5" xfId="0" applyFont="1" applyFill="1" applyBorder="1" applyAlignment="1" applyProtection="1">
      <alignment horizontal="center"/>
      <protection hidden="1"/>
    </xf>
    <xf numFmtId="165" fontId="22" fillId="2" borderId="3" xfId="0" applyNumberFormat="1" applyFont="1" applyFill="1" applyBorder="1" applyAlignment="1" applyProtection="1">
      <alignment wrapText="1"/>
      <protection hidden="1"/>
    </xf>
    <xf numFmtId="165" fontId="22" fillId="0" borderId="0" xfId="0" applyNumberFormat="1" applyFont="1" applyFill="1" applyAlignment="1" applyProtection="1">
      <alignment wrapText="1"/>
      <protection hidden="1"/>
    </xf>
    <xf numFmtId="0" fontId="23" fillId="0" borderId="9" xfId="0" applyFont="1" applyFill="1" applyBorder="1" applyAlignment="1" applyProtection="1">
      <alignment horizontal="center"/>
      <protection hidden="1"/>
    </xf>
    <xf numFmtId="0" fontId="22" fillId="0" borderId="0" xfId="0" applyFont="1" applyFill="1" applyProtection="1">
      <protection hidden="1"/>
    </xf>
    <xf numFmtId="0" fontId="39" fillId="0" borderId="0" xfId="2" applyFont="1" applyAlignment="1" applyProtection="1">
      <protection hidden="1"/>
    </xf>
    <xf numFmtId="0" fontId="37" fillId="6" borderId="1" xfId="0" applyFont="1" applyFill="1" applyBorder="1" applyAlignment="1" applyProtection="1">
      <alignment horizontal="center"/>
      <protection locked="0" hidden="1"/>
    </xf>
    <xf numFmtId="0" fontId="22" fillId="7" borderId="0" xfId="0" applyFont="1" applyFill="1" applyProtection="1">
      <protection hidden="1"/>
    </xf>
    <xf numFmtId="0" fontId="23" fillId="4" borderId="7" xfId="0" applyFont="1" applyFill="1" applyBorder="1" applyAlignment="1" applyProtection="1">
      <protection hidden="1"/>
    </xf>
    <xf numFmtId="165" fontId="22" fillId="0" borderId="0" xfId="0" applyNumberFormat="1" applyFont="1" applyAlignment="1" applyProtection="1">
      <alignment horizontal="center"/>
      <protection hidden="1"/>
    </xf>
    <xf numFmtId="0" fontId="36" fillId="0" borderId="0" xfId="0" applyFont="1" applyAlignment="1" applyProtection="1">
      <protection hidden="1"/>
    </xf>
    <xf numFmtId="0" fontId="40" fillId="0" borderId="2" xfId="0" applyFont="1" applyFill="1" applyBorder="1" applyAlignment="1" applyProtection="1">
      <alignment horizontal="center"/>
      <protection hidden="1"/>
    </xf>
    <xf numFmtId="0" fontId="40" fillId="0" borderId="0" xfId="0" applyFont="1" applyFill="1" applyBorder="1" applyAlignment="1" applyProtection="1">
      <alignment horizontal="center"/>
      <protection hidden="1"/>
    </xf>
    <xf numFmtId="0" fontId="38" fillId="0" borderId="3" xfId="2" applyFont="1" applyBorder="1" applyAlignment="1" applyProtection="1">
      <protection hidden="1"/>
    </xf>
    <xf numFmtId="0" fontId="39" fillId="0" borderId="0" xfId="2" applyFont="1" applyBorder="1" applyAlignment="1" applyProtection="1">
      <protection hidden="1"/>
    </xf>
    <xf numFmtId="0" fontId="36" fillId="0" borderId="0" xfId="0" applyFont="1" applyFill="1" applyBorder="1" applyAlignment="1" applyProtection="1">
      <alignment horizontal="left"/>
      <protection hidden="1"/>
    </xf>
    <xf numFmtId="0" fontId="36" fillId="0" borderId="0" xfId="0" applyFont="1" applyAlignment="1" applyProtection="1">
      <alignment horizontal="left"/>
      <protection hidden="1"/>
    </xf>
    <xf numFmtId="0" fontId="36" fillId="0" borderId="0" xfId="0" applyFont="1" applyAlignment="1" applyProtection="1">
      <alignment horizontal="center"/>
      <protection hidden="1"/>
    </xf>
    <xf numFmtId="0" fontId="36" fillId="0" borderId="0" xfId="0" applyFont="1" applyFill="1" applyAlignment="1" applyProtection="1">
      <protection hidden="1"/>
    </xf>
    <xf numFmtId="0" fontId="36" fillId="0" borderId="0" xfId="0" applyFont="1" applyFill="1" applyAlignment="1" applyProtection="1">
      <alignment horizontal="center"/>
      <protection hidden="1"/>
    </xf>
    <xf numFmtId="0" fontId="22" fillId="5" borderId="0" xfId="0" applyFont="1" applyFill="1" applyBorder="1" applyAlignment="1" applyProtection="1">
      <alignment horizontal="center" vertical="top" wrapText="1"/>
      <protection hidden="1"/>
    </xf>
    <xf numFmtId="0" fontId="60" fillId="5" borderId="0" xfId="0" applyFont="1" applyFill="1" applyBorder="1" applyAlignment="1" applyProtection="1">
      <alignment horizontal="center" vertical="top" wrapText="1"/>
      <protection hidden="1"/>
    </xf>
    <xf numFmtId="0" fontId="37" fillId="0" borderId="0" xfId="0" applyFont="1" applyFill="1" applyBorder="1" applyProtection="1">
      <protection hidden="1"/>
    </xf>
    <xf numFmtId="0" fontId="23" fillId="0" borderId="0" xfId="0" applyFont="1" applyFill="1" applyBorder="1" applyAlignment="1" applyProtection="1">
      <alignment horizontal="right" vertical="top"/>
      <protection hidden="1"/>
    </xf>
    <xf numFmtId="0" fontId="23" fillId="0" borderId="0" xfId="0" applyFont="1" applyFill="1" applyAlignment="1" applyProtection="1">
      <alignment horizontal="left"/>
      <protection hidden="1"/>
    </xf>
    <xf numFmtId="0" fontId="23" fillId="0" borderId="0" xfId="0" applyFont="1" applyFill="1" applyProtection="1">
      <protection hidden="1"/>
    </xf>
    <xf numFmtId="0" fontId="42" fillId="0" borderId="0" xfId="0" applyFont="1" applyFill="1" applyAlignment="1" applyProtection="1">
      <alignment horizontal="left"/>
      <protection hidden="1"/>
    </xf>
    <xf numFmtId="0" fontId="23" fillId="0" borderId="0" xfId="0" applyFont="1" applyFill="1" applyAlignment="1" applyProtection="1">
      <protection hidden="1"/>
    </xf>
    <xf numFmtId="0" fontId="37" fillId="6" borderId="1" xfId="0" applyFont="1" applyFill="1" applyBorder="1" applyAlignment="1" applyProtection="1">
      <alignment horizontal="left" vertical="top"/>
      <protection locked="0" hidden="1"/>
    </xf>
    <xf numFmtId="0" fontId="22" fillId="0" borderId="0" xfId="0" applyFont="1" applyFill="1" applyAlignment="1" applyProtection="1">
      <alignment horizontal="right"/>
      <protection hidden="1"/>
    </xf>
    <xf numFmtId="0" fontId="37" fillId="6" borderId="3" xfId="0" applyFont="1" applyFill="1" applyBorder="1" applyAlignment="1" applyProtection="1">
      <alignment horizontal="left" vertical="top"/>
      <protection locked="0" hidden="1"/>
    </xf>
    <xf numFmtId="0" fontId="23" fillId="0" borderId="0" xfId="0" applyFont="1" applyAlignment="1" applyProtection="1">
      <protection hidden="1"/>
    </xf>
    <xf numFmtId="169" fontId="37" fillId="6" borderId="3" xfId="0" applyNumberFormat="1" applyFont="1" applyFill="1" applyBorder="1" applyAlignment="1" applyProtection="1">
      <alignment horizontal="left"/>
      <protection locked="0" hidden="1"/>
    </xf>
    <xf numFmtId="1" fontId="37" fillId="6" borderId="3" xfId="0" applyNumberFormat="1" applyFont="1" applyFill="1" applyBorder="1" applyAlignment="1" applyProtection="1">
      <alignment horizontal="left"/>
      <protection locked="0" hidden="1"/>
    </xf>
    <xf numFmtId="0" fontId="43" fillId="0" borderId="0" xfId="0" applyFont="1" applyFill="1" applyAlignment="1" applyProtection="1">
      <protection hidden="1"/>
    </xf>
    <xf numFmtId="0" fontId="44" fillId="0" borderId="0" xfId="0" applyFont="1" applyFill="1" applyAlignment="1" applyProtection="1">
      <protection hidden="1"/>
    </xf>
    <xf numFmtId="0" fontId="22" fillId="0" borderId="0" xfId="0" applyFont="1" applyFill="1" applyAlignment="1" applyProtection="1">
      <alignment horizontal="left"/>
      <protection hidden="1"/>
    </xf>
    <xf numFmtId="0" fontId="39" fillId="6" borderId="3" xfId="7" applyFont="1" applyFill="1" applyBorder="1" applyAlignment="1" applyProtection="1">
      <alignment horizontal="left"/>
      <protection locked="0" hidden="1"/>
    </xf>
    <xf numFmtId="0" fontId="37" fillId="6" borderId="1" xfId="0" applyFont="1" applyFill="1" applyBorder="1" applyAlignment="1" applyProtection="1">
      <alignment horizontal="left"/>
      <protection locked="0" hidden="1"/>
    </xf>
    <xf numFmtId="0" fontId="23" fillId="2" borderId="3" xfId="0" applyFont="1" applyFill="1" applyBorder="1" applyAlignment="1" applyProtection="1">
      <alignment horizontal="left"/>
      <protection hidden="1"/>
    </xf>
    <xf numFmtId="0" fontId="23" fillId="2" borderId="3" xfId="0" applyFont="1" applyFill="1" applyBorder="1" applyProtection="1">
      <protection hidden="1"/>
    </xf>
    <xf numFmtId="0" fontId="40" fillId="0" borderId="0" xfId="0" applyFont="1" applyFill="1" applyAlignment="1" applyProtection="1">
      <protection hidden="1"/>
    </xf>
    <xf numFmtId="0" fontId="60" fillId="3" borderId="9" xfId="0" applyFont="1" applyFill="1" applyBorder="1" applyAlignment="1" applyProtection="1">
      <alignment horizontal="center" wrapText="1"/>
      <protection hidden="1"/>
    </xf>
    <xf numFmtId="0" fontId="3" fillId="0" borderId="0" xfId="0" applyFont="1" applyProtection="1">
      <protection hidden="1"/>
    </xf>
    <xf numFmtId="168" fontId="55" fillId="0" borderId="0" xfId="0" applyNumberFormat="1" applyFont="1" applyAlignment="1" applyProtection="1">
      <alignment horizontal="center" wrapText="1"/>
      <protection hidden="1"/>
    </xf>
    <xf numFmtId="168" fontId="36" fillId="0" borderId="0" xfId="0" applyNumberFormat="1" applyFont="1" applyAlignment="1" applyProtection="1">
      <alignment horizontal="center" wrapText="1"/>
      <protection hidden="1"/>
    </xf>
    <xf numFmtId="0" fontId="23" fillId="0" borderId="0" xfId="0" applyFont="1" applyAlignment="1" applyProtection="1">
      <alignment horizontal="center" wrapText="1"/>
      <protection hidden="1"/>
    </xf>
    <xf numFmtId="0" fontId="37" fillId="5" borderId="0" xfId="0" applyFont="1" applyFill="1" applyBorder="1" applyAlignment="1" applyProtection="1">
      <alignment horizontal="right" vertical="center"/>
      <protection hidden="1"/>
    </xf>
    <xf numFmtId="0" fontId="37" fillId="5" borderId="0" xfId="0" applyFont="1" applyFill="1" applyBorder="1" applyProtection="1">
      <protection hidden="1"/>
    </xf>
    <xf numFmtId="0" fontId="22" fillId="0" borderId="0" xfId="0" applyFont="1" applyBorder="1" applyAlignment="1" applyProtection="1">
      <alignment horizontal="center"/>
      <protection hidden="1"/>
    </xf>
    <xf numFmtId="0" fontId="31" fillId="0" borderId="0" xfId="0" applyFont="1" applyAlignment="1">
      <alignment wrapText="1"/>
    </xf>
    <xf numFmtId="0" fontId="48" fillId="0" borderId="1" xfId="2" applyFont="1" applyBorder="1" applyAlignment="1" applyProtection="1">
      <alignment wrapText="1"/>
    </xf>
    <xf numFmtId="0" fontId="31" fillId="0" borderId="0" xfId="0" applyFont="1" applyBorder="1" applyProtection="1">
      <protection hidden="1"/>
    </xf>
    <xf numFmtId="0" fontId="22" fillId="0" borderId="0" xfId="0" applyFont="1" applyFill="1" applyBorder="1" applyAlignment="1" applyProtection="1">
      <alignment horizontal="center" vertical="center"/>
      <protection hidden="1"/>
    </xf>
    <xf numFmtId="0" fontId="23" fillId="4" borderId="0" xfId="0" applyFont="1" applyFill="1" applyBorder="1" applyAlignment="1" applyProtection="1">
      <alignment vertical="top"/>
      <protection hidden="1"/>
    </xf>
    <xf numFmtId="0" fontId="36" fillId="0" borderId="0" xfId="0" applyFont="1" applyFill="1" applyBorder="1" applyProtection="1">
      <protection hidden="1"/>
    </xf>
    <xf numFmtId="0" fontId="37" fillId="0" borderId="28" xfId="0" applyFont="1" applyFill="1" applyBorder="1" applyAlignment="1" applyProtection="1">
      <alignment horizontal="right" vertical="top"/>
      <protection locked="0" hidden="1"/>
    </xf>
    <xf numFmtId="0" fontId="37" fillId="0" borderId="28" xfId="0" applyFont="1" applyFill="1" applyBorder="1" applyAlignment="1" applyProtection="1">
      <alignment vertical="top"/>
      <protection hidden="1"/>
    </xf>
    <xf numFmtId="0" fontId="22" fillId="0" borderId="0" xfId="0" applyFont="1" applyFill="1" applyAlignment="1" applyProtection="1">
      <alignment horizontal="left" vertical="top" wrapText="1"/>
      <protection hidden="1"/>
    </xf>
    <xf numFmtId="0" fontId="38" fillId="0" borderId="28" xfId="2" applyFont="1" applyFill="1" applyBorder="1" applyAlignment="1" applyProtection="1">
      <alignment horizontal="center" vertical="center"/>
      <protection hidden="1"/>
    </xf>
    <xf numFmtId="0" fontId="22" fillId="0" borderId="0" xfId="0" applyFont="1" applyFill="1" applyAlignment="1" applyProtection="1">
      <alignment horizontal="left" vertical="top" wrapText="1"/>
      <protection locked="0" hidden="1"/>
    </xf>
    <xf numFmtId="0" fontId="39" fillId="0" borderId="28" xfId="2" applyFont="1" applyFill="1" applyBorder="1" applyAlignment="1" applyProtection="1">
      <alignment horizontal="center" vertical="center"/>
      <protection hidden="1"/>
    </xf>
    <xf numFmtId="0" fontId="23" fillId="0" borderId="1" xfId="0" applyFont="1" applyBorder="1" applyProtection="1">
      <protection hidden="1"/>
    </xf>
    <xf numFmtId="0" fontId="23" fillId="0" borderId="1" xfId="0" applyFont="1" applyBorder="1" applyAlignment="1" applyProtection="1">
      <alignment horizontal="left"/>
      <protection hidden="1"/>
    </xf>
    <xf numFmtId="0" fontId="22" fillId="0" borderId="0" xfId="0" applyFont="1" applyFill="1" applyBorder="1" applyAlignment="1" applyProtection="1">
      <alignment horizontal="justify" vertical="top"/>
      <protection hidden="1"/>
    </xf>
    <xf numFmtId="167" fontId="37" fillId="6" borderId="1" xfId="0" applyNumberFormat="1" applyFont="1" applyFill="1" applyBorder="1" applyAlignment="1" applyProtection="1">
      <alignment horizontal="right" vertical="center"/>
      <protection locked="0" hidden="1"/>
    </xf>
    <xf numFmtId="0" fontId="22" fillId="0" borderId="0" xfId="0" applyFont="1" applyFill="1" applyAlignment="1" applyProtection="1">
      <alignment horizontal="justify" vertical="top"/>
      <protection hidden="1"/>
    </xf>
    <xf numFmtId="167" fontId="37" fillId="6" borderId="0" xfId="0" applyNumberFormat="1" applyFont="1" applyFill="1" applyBorder="1" applyAlignment="1" applyProtection="1">
      <alignment horizontal="right" vertical="center"/>
      <protection locked="0" hidden="1"/>
    </xf>
    <xf numFmtId="167" fontId="37" fillId="0" borderId="0" xfId="0" applyNumberFormat="1" applyFont="1" applyFill="1" applyBorder="1" applyAlignment="1" applyProtection="1">
      <alignment horizontal="right" vertical="center"/>
      <protection locked="0" hidden="1"/>
    </xf>
    <xf numFmtId="0" fontId="22" fillId="0" borderId="0" xfId="0" applyFont="1" applyFill="1" applyAlignment="1" applyProtection="1">
      <alignment horizontal="center"/>
      <protection hidden="1"/>
    </xf>
    <xf numFmtId="167" fontId="37" fillId="6" borderId="3" xfId="0" applyNumberFormat="1" applyFont="1" applyFill="1" applyBorder="1" applyAlignment="1" applyProtection="1">
      <alignment horizontal="right" vertical="center"/>
      <protection locked="0" hidden="1"/>
    </xf>
    <xf numFmtId="0" fontId="22" fillId="0" borderId="0" xfId="0" applyFont="1" applyFill="1" applyBorder="1" applyAlignment="1" applyProtection="1">
      <alignment horizontal="center"/>
      <protection hidden="1"/>
    </xf>
    <xf numFmtId="0" fontId="31" fillId="0" borderId="0" xfId="0" applyFont="1" applyAlignment="1" applyProtection="1">
      <alignment horizontal="center"/>
      <protection hidden="1"/>
    </xf>
    <xf numFmtId="0" fontId="32" fillId="0" borderId="0" xfId="0" applyFont="1" applyFill="1" applyBorder="1" applyAlignment="1" applyProtection="1">
      <alignment vertical="top"/>
      <protection hidden="1"/>
    </xf>
    <xf numFmtId="0" fontId="32" fillId="0" borderId="0" xfId="0" applyNumberFormat="1" applyFont="1" applyFill="1" applyBorder="1" applyAlignment="1" applyProtection="1">
      <alignment vertical="top"/>
      <protection hidden="1"/>
    </xf>
    <xf numFmtId="0" fontId="22" fillId="0" borderId="0" xfId="0" applyFont="1" applyAlignment="1" applyProtection="1">
      <alignment vertical="top"/>
      <protection hidden="1"/>
    </xf>
    <xf numFmtId="0" fontId="2" fillId="0" borderId="0" xfId="0" applyFont="1" applyAlignment="1" applyProtection="1">
      <alignment vertical="top" wrapText="1"/>
    </xf>
    <xf numFmtId="0" fontId="2" fillId="0" borderId="0" xfId="0" applyFont="1" applyAlignment="1" applyProtection="1">
      <alignment horizontal="left" vertical="top"/>
    </xf>
    <xf numFmtId="0" fontId="2" fillId="0" borderId="0" xfId="0" applyFont="1" applyFill="1" applyAlignment="1" applyProtection="1">
      <alignment horizontal="left" vertical="top"/>
    </xf>
    <xf numFmtId="0" fontId="2" fillId="0" borderId="0" xfId="0" applyFont="1" applyFill="1" applyAlignment="1" applyProtection="1">
      <alignment vertical="top"/>
    </xf>
    <xf numFmtId="0" fontId="22" fillId="0" borderId="0" xfId="0" applyFont="1" applyAlignment="1" applyProtection="1">
      <alignment vertical="top" wrapText="1"/>
      <protection hidden="1"/>
    </xf>
    <xf numFmtId="0" fontId="37" fillId="6" borderId="22" xfId="0" applyFont="1" applyFill="1" applyBorder="1" applyAlignment="1" applyProtection="1">
      <alignment horizontal="right"/>
      <protection locked="0" hidden="1"/>
    </xf>
    <xf numFmtId="0" fontId="37" fillId="6" borderId="9" xfId="0" applyFont="1" applyFill="1" applyBorder="1" applyAlignment="1" applyProtection="1">
      <alignment horizontal="right"/>
      <protection locked="0" hidden="1"/>
    </xf>
    <xf numFmtId="0" fontId="44" fillId="0" borderId="0" xfId="0" applyFont="1" applyAlignment="1" applyProtection="1">
      <alignment horizontal="center" wrapText="1"/>
      <protection hidden="1"/>
    </xf>
    <xf numFmtId="0" fontId="22" fillId="0" borderId="0" xfId="0" applyFont="1" applyProtection="1">
      <protection hidden="1"/>
    </xf>
    <xf numFmtId="0" fontId="22" fillId="0" borderId="0" xfId="0" applyFont="1" applyAlignment="1" applyProtection="1">
      <alignment wrapText="1"/>
      <protection hidden="1"/>
    </xf>
    <xf numFmtId="0" fontId="22" fillId="0" borderId="0" xfId="0" applyFont="1" applyAlignment="1" applyProtection="1">
      <alignment horizontal="justify" vertical="center" wrapText="1"/>
      <protection hidden="1"/>
    </xf>
    <xf numFmtId="0" fontId="4" fillId="2" borderId="4" xfId="0" applyFont="1" applyFill="1" applyBorder="1" applyProtection="1">
      <protection hidden="1"/>
    </xf>
    <xf numFmtId="0" fontId="4" fillId="2" borderId="3" xfId="0" applyFont="1" applyFill="1" applyBorder="1" applyProtection="1">
      <protection hidden="1"/>
    </xf>
    <xf numFmtId="0" fontId="4" fillId="2" borderId="5" xfId="0" applyFont="1" applyFill="1" applyBorder="1" applyProtection="1">
      <protection hidden="1"/>
    </xf>
    <xf numFmtId="0" fontId="22" fillId="0" borderId="1" xfId="0" applyFont="1" applyBorder="1" applyAlignment="1" applyProtection="1">
      <alignment wrapText="1"/>
      <protection hidden="1"/>
    </xf>
    <xf numFmtId="0" fontId="52" fillId="0" borderId="0" xfId="2" applyFont="1" applyBorder="1" applyAlignment="1" applyProtection="1">
      <alignment horizontal="left"/>
    </xf>
    <xf numFmtId="0" fontId="37" fillId="6" borderId="1" xfId="0" applyFont="1" applyFill="1" applyBorder="1" applyAlignment="1" applyProtection="1">
      <alignment horizontal="center" wrapText="1"/>
      <protection locked="0" hidden="1"/>
    </xf>
    <xf numFmtId="0" fontId="4" fillId="0" borderId="0" xfId="0" applyFont="1" applyProtection="1">
      <protection hidden="1"/>
    </xf>
    <xf numFmtId="0" fontId="44" fillId="0" borderId="1" xfId="0" applyFont="1" applyFill="1" applyBorder="1" applyAlignment="1" applyProtection="1">
      <alignment wrapText="1"/>
      <protection locked="0" hidden="1"/>
    </xf>
    <xf numFmtId="0" fontId="4" fillId="0" borderId="0" xfId="0" applyFont="1" applyAlignment="1" applyProtection="1">
      <alignment wrapText="1"/>
      <protection hidden="1"/>
    </xf>
    <xf numFmtId="0" fontId="22" fillId="0" borderId="2" xfId="0" applyFont="1" applyBorder="1" applyAlignment="1" applyProtection="1">
      <protection hidden="1"/>
    </xf>
    <xf numFmtId="0" fontId="22" fillId="0" borderId="1" xfId="0" applyFont="1" applyBorder="1" applyAlignment="1" applyProtection="1">
      <protection hidden="1"/>
    </xf>
    <xf numFmtId="0" fontId="22" fillId="0" borderId="0" xfId="0" applyFont="1" applyAlignment="1" applyProtection="1">
      <alignment horizontal="right"/>
      <protection hidden="1"/>
    </xf>
    <xf numFmtId="0" fontId="40" fillId="0" borderId="0" xfId="0" applyFont="1" applyBorder="1" applyAlignment="1" applyProtection="1">
      <alignment horizontal="right"/>
      <protection hidden="1"/>
    </xf>
    <xf numFmtId="167" fontId="37" fillId="6" borderId="1" xfId="0" applyNumberFormat="1" applyFont="1" applyFill="1" applyBorder="1" applyAlignment="1" applyProtection="1">
      <alignment horizontal="left"/>
      <protection locked="0" hidden="1"/>
    </xf>
    <xf numFmtId="0" fontId="22" fillId="0" borderId="0" xfId="0" applyFont="1" applyAlignment="1" applyProtection="1">
      <alignment vertical="center"/>
      <protection hidden="1"/>
    </xf>
    <xf numFmtId="0" fontId="4" fillId="0" borderId="0" xfId="0" applyFont="1" applyAlignment="1" applyProtection="1">
      <protection hidden="1"/>
    </xf>
    <xf numFmtId="0" fontId="22" fillId="0" borderId="0" xfId="0" applyFont="1" applyFill="1" applyBorder="1" applyAlignment="1" applyProtection="1">
      <alignment horizontal="left" vertical="top"/>
      <protection hidden="1"/>
    </xf>
    <xf numFmtId="0" fontId="22" fillId="0" borderId="0" xfId="0" applyFont="1" applyProtection="1">
      <protection hidden="1"/>
    </xf>
    <xf numFmtId="0" fontId="37" fillId="6" borderId="1" xfId="0" applyFont="1" applyFill="1" applyBorder="1" applyAlignment="1" applyProtection="1">
      <alignment horizontal="right" vertical="center"/>
      <protection locked="0" hidden="1"/>
    </xf>
    <xf numFmtId="0" fontId="22" fillId="0" borderId="0" xfId="0" applyFont="1" applyFill="1" applyAlignment="1" applyProtection="1">
      <alignment horizontal="left" vertical="top"/>
      <protection hidden="1"/>
    </xf>
    <xf numFmtId="0" fontId="33" fillId="0" borderId="0" xfId="0" applyFont="1" applyFill="1" applyBorder="1" applyAlignment="1" applyProtection="1">
      <alignment horizontal="left" vertical="top"/>
      <protection hidden="1"/>
    </xf>
    <xf numFmtId="0" fontId="22" fillId="0" borderId="0" xfId="0" applyFont="1" applyFill="1" applyAlignment="1" applyProtection="1">
      <alignment horizontal="justify" vertical="top"/>
      <protection hidden="1"/>
    </xf>
    <xf numFmtId="0" fontId="22" fillId="0" borderId="0" xfId="0" applyFont="1" applyFill="1" applyBorder="1" applyAlignment="1" applyProtection="1">
      <alignment horizontal="left" vertical="top"/>
      <protection hidden="1"/>
    </xf>
    <xf numFmtId="0" fontId="23" fillId="0" borderId="0" xfId="0" applyFont="1" applyFill="1" applyBorder="1" applyAlignment="1" applyProtection="1">
      <alignment horizontal="left" vertical="top"/>
      <protection hidden="1"/>
    </xf>
    <xf numFmtId="0" fontId="22" fillId="0" borderId="0" xfId="0" applyFont="1" applyProtection="1">
      <protection hidden="1"/>
    </xf>
    <xf numFmtId="0" fontId="37" fillId="0" borderId="2" xfId="0" applyFont="1" applyFill="1" applyBorder="1" applyAlignment="1" applyProtection="1">
      <alignment horizontal="right"/>
      <protection locked="0" hidden="1"/>
    </xf>
    <xf numFmtId="0" fontId="22" fillId="5" borderId="0" xfId="0" applyFont="1" applyFill="1" applyAlignment="1" applyProtection="1">
      <alignment horizontal="center" vertical="top"/>
      <protection hidden="1"/>
    </xf>
    <xf numFmtId="0" fontId="37" fillId="6" borderId="0" xfId="0" applyFont="1" applyFill="1" applyBorder="1" applyAlignment="1" applyProtection="1">
      <alignment horizontal="right" vertical="top"/>
      <protection locked="0" hidden="1"/>
    </xf>
    <xf numFmtId="0" fontId="38" fillId="0" borderId="0" xfId="2" applyFont="1" applyFill="1" applyBorder="1" applyAlignment="1" applyProtection="1">
      <alignment horizontal="center" vertical="top"/>
      <protection hidden="1"/>
    </xf>
    <xf numFmtId="0" fontId="44" fillId="0" borderId="0" xfId="0" applyFont="1" applyFill="1" applyAlignment="1" applyProtection="1">
      <alignment horizontal="left" vertical="top" wrapText="1"/>
      <protection hidden="1"/>
    </xf>
    <xf numFmtId="0" fontId="38" fillId="0" borderId="0" xfId="2" applyFont="1" applyFill="1" applyBorder="1" applyAlignment="1" applyProtection="1">
      <alignment horizontal="center" vertical="center"/>
      <protection hidden="1"/>
    </xf>
    <xf numFmtId="0" fontId="37" fillId="6" borderId="29" xfId="0" applyFont="1" applyFill="1" applyBorder="1" applyAlignment="1" applyProtection="1">
      <alignment horizontal="right" vertical="top"/>
      <protection locked="0" hidden="1"/>
    </xf>
    <xf numFmtId="0" fontId="37" fillId="0" borderId="29" xfId="0" applyFont="1" applyFill="1" applyBorder="1" applyAlignment="1" applyProtection="1">
      <alignment vertical="center"/>
      <protection hidden="1"/>
    </xf>
    <xf numFmtId="0" fontId="22" fillId="0" borderId="28" xfId="0" applyFont="1" applyFill="1" applyBorder="1" applyAlignment="1" applyProtection="1">
      <alignment vertical="top"/>
      <protection hidden="1"/>
    </xf>
    <xf numFmtId="0" fontId="37" fillId="0" borderId="29" xfId="0" applyFont="1" applyFill="1" applyBorder="1" applyAlignment="1" applyProtection="1">
      <alignment vertical="top"/>
      <protection hidden="1"/>
    </xf>
    <xf numFmtId="0" fontId="22" fillId="0" borderId="29" xfId="0" applyFont="1" applyFill="1" applyBorder="1" applyAlignment="1" applyProtection="1">
      <alignment horizontal="justify" vertical="top"/>
      <protection hidden="1"/>
    </xf>
    <xf numFmtId="0" fontId="22" fillId="0" borderId="28" xfId="0" applyFont="1" applyFill="1" applyBorder="1" applyAlignment="1" applyProtection="1">
      <alignment horizontal="justify" vertical="top"/>
      <protection hidden="1"/>
    </xf>
    <xf numFmtId="0" fontId="37" fillId="6" borderId="31" xfId="0" applyFont="1" applyFill="1" applyBorder="1" applyAlignment="1" applyProtection="1">
      <alignment horizontal="right" vertical="top"/>
      <protection locked="0" hidden="1"/>
    </xf>
    <xf numFmtId="0" fontId="37" fillId="0" borderId="32" xfId="0" applyFont="1" applyFill="1" applyBorder="1" applyAlignment="1" applyProtection="1">
      <alignment vertical="center"/>
      <protection hidden="1"/>
    </xf>
    <xf numFmtId="0" fontId="22" fillId="0" borderId="28" xfId="0" applyFont="1" applyBorder="1" applyProtection="1">
      <protection hidden="1"/>
    </xf>
    <xf numFmtId="0" fontId="37" fillId="6" borderId="28" xfId="0" applyFont="1" applyFill="1" applyBorder="1" applyAlignment="1" applyProtection="1">
      <alignment horizontal="right" vertical="top"/>
      <protection locked="0" hidden="1"/>
    </xf>
    <xf numFmtId="0" fontId="22" fillId="0" borderId="0" xfId="0" applyFont="1" applyFill="1" applyAlignment="1" applyProtection="1">
      <alignment horizontal="right" vertical="top"/>
      <protection hidden="1"/>
    </xf>
    <xf numFmtId="0" fontId="37" fillId="0" borderId="28" xfId="0" applyFont="1" applyFill="1" applyBorder="1" applyAlignment="1" applyProtection="1">
      <alignment vertical="center"/>
      <protection hidden="1"/>
    </xf>
    <xf numFmtId="0" fontId="33" fillId="0" borderId="0" xfId="0" applyFont="1" applyFill="1" applyProtection="1">
      <protection hidden="1"/>
    </xf>
    <xf numFmtId="0" fontId="37" fillId="0" borderId="0" xfId="0" applyFont="1" applyFill="1" applyBorder="1" applyAlignment="1" applyProtection="1">
      <alignment vertical="top"/>
      <protection hidden="1"/>
    </xf>
    <xf numFmtId="0" fontId="33" fillId="0" borderId="0" xfId="0" applyFont="1" applyFill="1" applyAlignment="1" applyProtection="1">
      <alignment horizontal="right" vertical="top" wrapText="1"/>
      <protection hidden="1"/>
    </xf>
    <xf numFmtId="0" fontId="23" fillId="0" borderId="0" xfId="0" applyFont="1" applyFill="1" applyBorder="1" applyAlignment="1" applyProtection="1">
      <alignment vertical="top"/>
      <protection hidden="1"/>
    </xf>
    <xf numFmtId="0" fontId="23" fillId="12" borderId="5" xfId="0" applyFont="1" applyFill="1" applyBorder="1" applyAlignment="1" applyProtection="1">
      <alignment horizontal="center" wrapText="1"/>
      <protection hidden="1"/>
    </xf>
    <xf numFmtId="0" fontId="23" fillId="12" borderId="9" xfId="0" applyFont="1" applyFill="1" applyBorder="1" applyAlignment="1" applyProtection="1">
      <alignment horizontal="center" wrapText="1"/>
      <protection hidden="1"/>
    </xf>
    <xf numFmtId="170" fontId="55" fillId="0" borderId="33" xfId="0" quotePrefix="1" applyNumberFormat="1" applyFont="1" applyFill="1" applyBorder="1" applyAlignment="1" applyProtection="1">
      <alignment horizontal="center" vertical="top" wrapText="1"/>
      <protection hidden="1"/>
    </xf>
    <xf numFmtId="170" fontId="55" fillId="0" borderId="9" xfId="0" quotePrefix="1" applyNumberFormat="1" applyFont="1" applyFill="1" applyBorder="1" applyAlignment="1" applyProtection="1">
      <alignment horizontal="center" vertical="top" wrapText="1"/>
      <protection hidden="1"/>
    </xf>
    <xf numFmtId="0" fontId="37" fillId="6" borderId="9" xfId="0" applyFont="1" applyFill="1" applyBorder="1" applyAlignment="1" applyProtection="1">
      <alignment horizontal="center" vertical="top" wrapText="1"/>
      <protection locked="0" hidden="1"/>
    </xf>
    <xf numFmtId="171" fontId="37" fillId="6" borderId="9" xfId="0" applyNumberFormat="1" applyFont="1" applyFill="1" applyBorder="1" applyAlignment="1" applyProtection="1">
      <alignment horizontal="right" vertical="top" wrapText="1"/>
      <protection locked="0" hidden="1"/>
    </xf>
    <xf numFmtId="0" fontId="44" fillId="5" borderId="9" xfId="0" applyFont="1" applyFill="1" applyBorder="1" applyAlignment="1" applyProtection="1">
      <alignment horizontal="center" vertical="top" wrapText="1"/>
      <protection hidden="1"/>
    </xf>
    <xf numFmtId="0" fontId="44" fillId="5" borderId="9" xfId="0" applyNumberFormat="1" applyFont="1" applyFill="1" applyBorder="1" applyAlignment="1" applyProtection="1">
      <alignment horizontal="center" vertical="top" wrapText="1"/>
      <protection hidden="1"/>
    </xf>
    <xf numFmtId="0" fontId="44" fillId="5" borderId="11" xfId="0" applyFont="1" applyFill="1" applyBorder="1" applyAlignment="1" applyProtection="1">
      <alignment horizontal="center" vertical="top" wrapText="1"/>
      <protection hidden="1"/>
    </xf>
    <xf numFmtId="0" fontId="44" fillId="5" borderId="2" xfId="0" applyFont="1" applyFill="1" applyBorder="1" applyAlignment="1" applyProtection="1">
      <alignment vertical="top" wrapText="1"/>
      <protection hidden="1"/>
    </xf>
    <xf numFmtId="0" fontId="22" fillId="0" borderId="0" xfId="0" applyFont="1" applyFill="1" applyBorder="1" applyAlignment="1" applyProtection="1">
      <alignment vertical="center" wrapText="1"/>
      <protection hidden="1"/>
    </xf>
    <xf numFmtId="171" fontId="37" fillId="6" borderId="4" xfId="0" applyNumberFormat="1" applyFont="1" applyFill="1" applyBorder="1" applyAlignment="1" applyProtection="1">
      <alignment horizontal="right" vertical="top" wrapText="1"/>
      <protection locked="0" hidden="1"/>
    </xf>
    <xf numFmtId="9" fontId="22" fillId="0" borderId="9" xfId="3" applyFont="1" applyBorder="1" applyProtection="1">
      <protection hidden="1"/>
    </xf>
    <xf numFmtId="0" fontId="37" fillId="6" borderId="20" xfId="0" applyFont="1" applyFill="1" applyBorder="1" applyAlignment="1" applyProtection="1">
      <alignment horizontal="center" vertical="top" wrapText="1"/>
      <protection locked="0" hidden="1"/>
    </xf>
    <xf numFmtId="0" fontId="44" fillId="5" borderId="9" xfId="0" applyFont="1" applyFill="1" applyBorder="1" applyAlignment="1" applyProtection="1">
      <alignment horizontal="right" vertical="top" wrapText="1"/>
      <protection hidden="1"/>
    </xf>
    <xf numFmtId="171" fontId="44" fillId="5" borderId="9" xfId="0" applyNumberFormat="1" applyFont="1" applyFill="1" applyBorder="1" applyAlignment="1" applyProtection="1">
      <alignment horizontal="right" vertical="top" wrapText="1"/>
      <protection hidden="1"/>
    </xf>
    <xf numFmtId="9" fontId="44" fillId="5" borderId="9" xfId="3" applyFont="1" applyFill="1" applyBorder="1" applyProtection="1">
      <protection hidden="1"/>
    </xf>
    <xf numFmtId="0" fontId="63" fillId="5" borderId="2" xfId="0" applyFont="1" applyFill="1" applyBorder="1" applyAlignment="1" applyProtection="1">
      <alignment horizontal="center" vertical="top" wrapText="1"/>
      <protection hidden="1"/>
    </xf>
    <xf numFmtId="0" fontId="63" fillId="5" borderId="12" xfId="0" applyFont="1" applyFill="1" applyBorder="1" applyAlignment="1" applyProtection="1">
      <alignment vertical="top" wrapText="1"/>
      <protection hidden="1"/>
    </xf>
    <xf numFmtId="0" fontId="14" fillId="0" borderId="0" xfId="0" applyFont="1" applyFill="1" applyProtection="1">
      <protection hidden="1"/>
    </xf>
    <xf numFmtId="0" fontId="2" fillId="0" borderId="0" xfId="0" applyFont="1" applyFill="1" applyBorder="1" applyAlignment="1" applyProtection="1">
      <alignment vertical="top"/>
      <protection hidden="1"/>
    </xf>
    <xf numFmtId="0" fontId="2" fillId="0" borderId="0" xfId="0" applyFont="1" applyFill="1" applyBorder="1" applyAlignment="1" applyProtection="1">
      <alignment horizontal="center" vertical="center"/>
      <protection hidden="1"/>
    </xf>
    <xf numFmtId="0" fontId="2" fillId="0" borderId="0" xfId="0" applyFont="1" applyAlignment="1" applyProtection="1">
      <alignment vertical="top" wrapText="1"/>
      <protection hidden="1"/>
    </xf>
    <xf numFmtId="0" fontId="37" fillId="6" borderId="4" xfId="0" quotePrefix="1" applyNumberFormat="1" applyFont="1" applyFill="1" applyBorder="1" applyAlignment="1" applyProtection="1">
      <alignment horizontal="center" vertical="center" wrapText="1"/>
      <protection locked="0" hidden="1"/>
    </xf>
    <xf numFmtId="0" fontId="37" fillId="6" borderId="9" xfId="0" quotePrefix="1" applyNumberFormat="1" applyFont="1" applyFill="1" applyBorder="1" applyAlignment="1" applyProtection="1">
      <alignment horizontal="center" vertical="center" wrapText="1"/>
      <protection locked="0" hidden="1"/>
    </xf>
    <xf numFmtId="0" fontId="37" fillId="6" borderId="11" xfId="0" quotePrefix="1" applyNumberFormat="1" applyFont="1" applyFill="1" applyBorder="1" applyAlignment="1" applyProtection="1">
      <alignment horizontal="center" vertical="center" wrapText="1"/>
      <protection locked="0" hidden="1"/>
    </xf>
    <xf numFmtId="0" fontId="23" fillId="5" borderId="0" xfId="0" applyFont="1" applyFill="1" applyBorder="1" applyAlignment="1" applyProtection="1">
      <alignment horizontal="center" vertical="top" wrapText="1"/>
      <protection hidden="1"/>
    </xf>
    <xf numFmtId="0" fontId="22" fillId="5" borderId="0" xfId="0" applyFont="1" applyFill="1" applyBorder="1" applyAlignment="1" applyProtection="1">
      <alignment horizontal="center" vertical="top" wrapText="1"/>
      <protection hidden="1"/>
    </xf>
    <xf numFmtId="0" fontId="55" fillId="3" borderId="10" xfId="0" applyFont="1" applyFill="1" applyBorder="1" applyAlignment="1" applyProtection="1">
      <protection hidden="1"/>
    </xf>
    <xf numFmtId="0" fontId="55" fillId="3" borderId="6" xfId="0" applyFont="1" applyFill="1" applyBorder="1" applyAlignment="1" applyProtection="1">
      <alignment horizontal="center"/>
      <protection hidden="1"/>
    </xf>
    <xf numFmtId="0" fontId="23" fillId="0" borderId="0" xfId="0" applyFont="1" applyAlignment="1" applyProtection="1">
      <alignment horizontal="justify" vertical="center" wrapText="1"/>
      <protection hidden="1"/>
    </xf>
    <xf numFmtId="0" fontId="40" fillId="3" borderId="34" xfId="0" applyFont="1" applyFill="1" applyBorder="1" applyAlignment="1" applyProtection="1">
      <alignment horizontal="left"/>
      <protection hidden="1"/>
    </xf>
    <xf numFmtId="0" fontId="40" fillId="3" borderId="8" xfId="0" applyFont="1" applyFill="1" applyBorder="1" applyAlignment="1" applyProtection="1">
      <alignment horizontal="left"/>
      <protection hidden="1"/>
    </xf>
    <xf numFmtId="0" fontId="38" fillId="0" borderId="0" xfId="2" applyFont="1" applyBorder="1" applyAlignment="1" applyProtection="1">
      <alignment horizontal="center" vertical="center"/>
      <protection hidden="1"/>
    </xf>
    <xf numFmtId="0" fontId="41" fillId="0" borderId="0" xfId="0" applyFont="1" applyBorder="1" applyAlignment="1" applyProtection="1">
      <alignment vertical="top" wrapText="1"/>
      <protection hidden="1"/>
    </xf>
    <xf numFmtId="0" fontId="22" fillId="0" borderId="0" xfId="0" applyFont="1" applyAlignment="1" applyProtection="1">
      <alignment horizontal="left"/>
      <protection hidden="1"/>
    </xf>
    <xf numFmtId="0" fontId="22" fillId="2" borderId="4" xfId="0" applyFont="1" applyFill="1" applyBorder="1" applyProtection="1">
      <protection hidden="1"/>
    </xf>
    <xf numFmtId="0" fontId="22" fillId="0" borderId="0" xfId="0" applyFont="1" applyProtection="1">
      <protection hidden="1"/>
    </xf>
    <xf numFmtId="0" fontId="23" fillId="0" borderId="0" xfId="0" applyFont="1" applyAlignment="1" applyProtection="1">
      <alignment horizontal="left"/>
      <protection hidden="1"/>
    </xf>
    <xf numFmtId="0" fontId="22" fillId="2" borderId="3" xfId="0" applyFont="1" applyFill="1" applyBorder="1" applyAlignment="1" applyProtection="1">
      <alignment horizontal="left"/>
      <protection hidden="1"/>
    </xf>
    <xf numFmtId="0" fontId="37" fillId="6" borderId="3" xfId="0" applyFont="1" applyFill="1" applyBorder="1" applyAlignment="1" applyProtection="1">
      <alignment horizontal="left"/>
      <protection locked="0" hidden="1"/>
    </xf>
    <xf numFmtId="0" fontId="22" fillId="0" borderId="0" xfId="0" applyFont="1" applyProtection="1">
      <protection hidden="1"/>
    </xf>
    <xf numFmtId="0" fontId="22" fillId="0" borderId="0" xfId="0" applyFont="1" applyBorder="1" applyAlignment="1" applyProtection="1">
      <alignment horizontal="justify" vertical="center" wrapText="1"/>
      <protection hidden="1"/>
    </xf>
    <xf numFmtId="0" fontId="38" fillId="0" borderId="0" xfId="2" applyFont="1" applyAlignment="1" applyProtection="1">
      <alignment vertical="center" wrapText="1"/>
      <protection hidden="1"/>
    </xf>
    <xf numFmtId="0" fontId="38" fillId="0" borderId="0" xfId="2" applyFont="1" applyAlignment="1" applyProtection="1">
      <alignment vertical="center"/>
      <protection hidden="1"/>
    </xf>
    <xf numFmtId="0" fontId="38" fillId="0" borderId="1" xfId="2" applyFont="1" applyBorder="1" applyAlignment="1" applyProtection="1">
      <alignment vertical="center"/>
      <protection hidden="1"/>
    </xf>
    <xf numFmtId="0" fontId="23" fillId="14" borderId="3" xfId="0" applyFont="1" applyFill="1" applyBorder="1" applyAlignment="1" applyProtection="1">
      <alignment horizontal="center" vertical="top" wrapText="1"/>
      <protection hidden="1"/>
    </xf>
    <xf numFmtId="0" fontId="31" fillId="14" borderId="3" xfId="0" applyFont="1" applyFill="1" applyBorder="1" applyAlignment="1" applyProtection="1">
      <alignment vertical="top" wrapText="1"/>
      <protection hidden="1"/>
    </xf>
    <xf numFmtId="0" fontId="38" fillId="14" borderId="3" xfId="2" applyFont="1" applyFill="1" applyBorder="1" applyAlignment="1" applyProtection="1">
      <alignment horizontal="center" vertical="center" wrapText="1"/>
      <protection hidden="1"/>
    </xf>
    <xf numFmtId="0" fontId="41" fillId="14" borderId="0" xfId="0" applyFont="1" applyFill="1" applyAlignment="1" applyProtection="1">
      <alignment horizontal="center" vertical="top"/>
      <protection hidden="1"/>
    </xf>
    <xf numFmtId="0" fontId="31" fillId="14" borderId="0" xfId="0" applyFont="1" applyFill="1" applyAlignment="1" applyProtection="1">
      <alignment vertical="top" wrapText="1"/>
      <protection hidden="1"/>
    </xf>
    <xf numFmtId="0" fontId="36" fillId="14" borderId="0" xfId="0" applyFont="1" applyFill="1" applyAlignment="1" applyProtection="1">
      <alignment horizontal="center" vertical="top" wrapText="1"/>
      <protection hidden="1"/>
    </xf>
    <xf numFmtId="0" fontId="48" fillId="14" borderId="0" xfId="2" applyFont="1" applyFill="1" applyAlignment="1" applyProtection="1">
      <alignment wrapText="1"/>
      <protection hidden="1"/>
    </xf>
    <xf numFmtId="168" fontId="58" fillId="14" borderId="1" xfId="0" applyNumberFormat="1" applyFont="1" applyFill="1" applyBorder="1" applyAlignment="1" applyProtection="1">
      <alignment horizontal="center" vertical="top" wrapText="1"/>
      <protection hidden="1"/>
    </xf>
    <xf numFmtId="0" fontId="31" fillId="14" borderId="1" xfId="0" applyFont="1" applyFill="1" applyBorder="1" applyProtection="1">
      <protection hidden="1"/>
    </xf>
    <xf numFmtId="0" fontId="31" fillId="14" borderId="1" xfId="0" applyFont="1" applyFill="1" applyBorder="1" applyAlignment="1" applyProtection="1">
      <alignment wrapText="1"/>
      <protection hidden="1"/>
    </xf>
    <xf numFmtId="0" fontId="48" fillId="14" borderId="0" xfId="7" applyFont="1" applyFill="1" applyAlignment="1" applyProtection="1">
      <alignment vertical="top" wrapText="1"/>
      <protection hidden="1"/>
    </xf>
    <xf numFmtId="168" fontId="23" fillId="14" borderId="0" xfId="0" applyNumberFormat="1" applyFont="1" applyFill="1" applyAlignment="1" applyProtection="1">
      <alignment horizontal="center" vertical="top" wrapText="1"/>
      <protection hidden="1"/>
    </xf>
    <xf numFmtId="0" fontId="66" fillId="14" borderId="0" xfId="0" applyFont="1" applyFill="1" applyAlignment="1" applyProtection="1">
      <alignment horizontal="center" vertical="top" wrapText="1"/>
      <protection hidden="1"/>
    </xf>
    <xf numFmtId="0" fontId="48" fillId="14" borderId="0" xfId="2" applyFont="1" applyFill="1" applyAlignment="1" applyProtection="1">
      <protection hidden="1"/>
    </xf>
    <xf numFmtId="168" fontId="65" fillId="14" borderId="1" xfId="0" applyNumberFormat="1" applyFont="1" applyFill="1" applyBorder="1" applyAlignment="1" applyProtection="1">
      <alignment horizontal="center" vertical="top" wrapText="1"/>
      <protection hidden="1"/>
    </xf>
    <xf numFmtId="0" fontId="37" fillId="14" borderId="0" xfId="0" applyFont="1" applyFill="1" applyAlignment="1" applyProtection="1">
      <alignment horizontal="center" vertical="center"/>
      <protection hidden="1"/>
    </xf>
    <xf numFmtId="0" fontId="37" fillId="14" borderId="1" xfId="0" applyFont="1" applyFill="1" applyBorder="1" applyAlignment="1" applyProtection="1">
      <alignment horizontal="center" vertical="center"/>
      <protection hidden="1"/>
    </xf>
    <xf numFmtId="0" fontId="38" fillId="14" borderId="0" xfId="2" applyFont="1" applyFill="1" applyAlignment="1" applyProtection="1">
      <alignment horizontal="center" vertical="center" wrapText="1"/>
      <protection hidden="1"/>
    </xf>
    <xf numFmtId="0" fontId="22" fillId="0" borderId="0" xfId="0" applyFont="1" applyAlignment="1" applyProtection="1">
      <alignment horizontal="left" wrapText="1"/>
      <protection hidden="1"/>
    </xf>
    <xf numFmtId="0" fontId="38" fillId="0" borderId="0" xfId="2" applyFont="1" applyFill="1" applyBorder="1" applyAlignment="1" applyProtection="1">
      <alignment horizontal="left" vertical="top"/>
      <protection hidden="1"/>
    </xf>
    <xf numFmtId="0" fontId="37" fillId="6" borderId="3" xfId="0" applyFont="1" applyFill="1" applyBorder="1" applyAlignment="1" applyProtection="1">
      <alignment horizontal="left"/>
      <protection locked="0" hidden="1"/>
    </xf>
    <xf numFmtId="0" fontId="23" fillId="0" borderId="3" xfId="0" applyFont="1" applyBorder="1" applyAlignment="1" applyProtection="1">
      <alignment horizontal="right"/>
      <protection hidden="1"/>
    </xf>
    <xf numFmtId="0" fontId="37" fillId="0" borderId="0" xfId="0" applyFont="1" applyFill="1" applyBorder="1" applyAlignment="1" applyProtection="1">
      <alignment horizontal="right"/>
      <protection locked="0" hidden="1"/>
    </xf>
    <xf numFmtId="0" fontId="38" fillId="6" borderId="3" xfId="2" applyFont="1" applyFill="1" applyBorder="1" applyAlignment="1" applyProtection="1">
      <alignment horizontal="left"/>
      <protection locked="0" hidden="1"/>
    </xf>
    <xf numFmtId="169" fontId="37" fillId="6" borderId="3" xfId="0" applyNumberFormat="1" applyFont="1" applyFill="1" applyBorder="1" applyAlignment="1" applyProtection="1">
      <alignment horizontal="left" vertical="top"/>
      <protection locked="0" hidden="1"/>
    </xf>
    <xf numFmtId="0" fontId="21" fillId="6" borderId="3" xfId="7" applyFill="1" applyBorder="1" applyAlignment="1" applyProtection="1">
      <alignment horizontal="left"/>
      <protection locked="0" hidden="1"/>
    </xf>
    <xf numFmtId="168" fontId="23" fillId="14" borderId="0" xfId="0" applyNumberFormat="1" applyFont="1" applyFill="1" applyAlignment="1" applyProtection="1">
      <alignment horizontal="center" vertical="top" wrapText="1"/>
      <protection hidden="1"/>
    </xf>
    <xf numFmtId="0" fontId="33" fillId="0" borderId="0" xfId="0" applyFont="1" applyAlignment="1" applyProtection="1">
      <alignment horizontal="center" vertical="center"/>
      <protection hidden="1"/>
    </xf>
    <xf numFmtId="0" fontId="31" fillId="14" borderId="0" xfId="0" applyFont="1" applyFill="1" applyBorder="1" applyAlignment="1" applyProtection="1">
      <alignment vertical="top" wrapText="1"/>
      <protection hidden="1"/>
    </xf>
    <xf numFmtId="0" fontId="48" fillId="14" borderId="1" xfId="9" applyFont="1" applyFill="1" applyBorder="1" applyAlignment="1" applyProtection="1">
      <alignment wrapText="1"/>
    </xf>
    <xf numFmtId="168" fontId="23" fillId="5" borderId="0" xfId="0" applyNumberFormat="1" applyFont="1" applyFill="1" applyAlignment="1" applyProtection="1">
      <alignment horizontal="center" vertical="top" wrapText="1"/>
      <protection hidden="1"/>
    </xf>
    <xf numFmtId="0" fontId="66" fillId="5" borderId="0" xfId="0" applyFont="1" applyFill="1" applyAlignment="1" applyProtection="1">
      <alignment horizontal="center" vertical="top" wrapText="1"/>
      <protection hidden="1"/>
    </xf>
    <xf numFmtId="168" fontId="65" fillId="5" borderId="1" xfId="0" applyNumberFormat="1" applyFont="1" applyFill="1" applyBorder="1" applyAlignment="1" applyProtection="1">
      <alignment horizontal="center" vertical="top" wrapText="1"/>
      <protection hidden="1"/>
    </xf>
    <xf numFmtId="0" fontId="38" fillId="5" borderId="1" xfId="2" applyFont="1" applyFill="1" applyBorder="1" applyAlignment="1" applyProtection="1">
      <alignment horizontal="center" vertical="center"/>
      <protection hidden="1"/>
    </xf>
    <xf numFmtId="168" fontId="23" fillId="5" borderId="2" xfId="0" applyNumberFormat="1" applyFont="1" applyFill="1" applyBorder="1" applyAlignment="1" applyProtection="1">
      <alignment horizontal="center" vertical="top" wrapText="1"/>
      <protection hidden="1"/>
    </xf>
    <xf numFmtId="0" fontId="31" fillId="5" borderId="2" xfId="0" applyFont="1" applyFill="1" applyBorder="1" applyAlignment="1" applyProtection="1">
      <alignment vertical="top" wrapText="1"/>
      <protection hidden="1"/>
    </xf>
    <xf numFmtId="0" fontId="38" fillId="5" borderId="2" xfId="2" applyFont="1" applyFill="1" applyBorder="1" applyAlignment="1" applyProtection="1">
      <alignment horizontal="center" vertical="center" wrapText="1"/>
      <protection hidden="1"/>
    </xf>
    <xf numFmtId="0" fontId="66" fillId="5" borderId="0" xfId="0" applyFont="1" applyFill="1" applyBorder="1" applyAlignment="1" applyProtection="1">
      <alignment horizontal="center" vertical="top" wrapText="1"/>
      <protection hidden="1"/>
    </xf>
    <xf numFmtId="0" fontId="48" fillId="5" borderId="0" xfId="2" applyFont="1" applyFill="1" applyBorder="1" applyAlignment="1" applyProtection="1">
      <protection hidden="1"/>
    </xf>
    <xf numFmtId="0" fontId="38" fillId="5" borderId="0" xfId="2" applyFont="1" applyFill="1" applyBorder="1" applyAlignment="1" applyProtection="1">
      <alignment horizontal="center" vertical="center"/>
      <protection hidden="1"/>
    </xf>
    <xf numFmtId="0" fontId="48" fillId="5" borderId="1" xfId="2" applyFont="1" applyFill="1" applyBorder="1" applyAlignment="1" applyProtection="1"/>
    <xf numFmtId="0" fontId="67" fillId="5" borderId="0" xfId="2" applyFont="1" applyFill="1" applyAlignment="1" applyProtection="1">
      <protection hidden="1"/>
    </xf>
    <xf numFmtId="0" fontId="37" fillId="5" borderId="0" xfId="0" applyFont="1" applyFill="1" applyAlignment="1" applyProtection="1">
      <alignment horizontal="center" vertical="center"/>
      <protection hidden="1"/>
    </xf>
    <xf numFmtId="0" fontId="31" fillId="5" borderId="1" xfId="0" applyFont="1" applyFill="1" applyBorder="1" applyProtection="1">
      <protection hidden="1"/>
    </xf>
    <xf numFmtId="0" fontId="37" fillId="5" borderId="1" xfId="0" applyFont="1" applyFill="1" applyBorder="1" applyAlignment="1" applyProtection="1">
      <alignment horizontal="center" vertical="center"/>
      <protection hidden="1"/>
    </xf>
    <xf numFmtId="0" fontId="48" fillId="14" borderId="0" xfId="2" applyFont="1" applyFill="1" applyAlignment="1" applyProtection="1">
      <alignment vertical="top" wrapText="1"/>
      <protection hidden="1"/>
    </xf>
    <xf numFmtId="168" fontId="23" fillId="14" borderId="11" xfId="0" applyNumberFormat="1" applyFont="1" applyFill="1" applyBorder="1" applyAlignment="1" applyProtection="1">
      <alignment horizontal="center" vertical="top" wrapText="1"/>
      <protection hidden="1"/>
    </xf>
    <xf numFmtId="0" fontId="31" fillId="14" borderId="2" xfId="0" applyFont="1" applyFill="1" applyBorder="1" applyAlignment="1" applyProtection="1">
      <alignment vertical="top" wrapText="1"/>
      <protection hidden="1"/>
    </xf>
    <xf numFmtId="0" fontId="59" fillId="14" borderId="15" xfId="0" applyFont="1" applyFill="1" applyBorder="1" applyAlignment="1" applyProtection="1">
      <alignment horizontal="center" vertical="top" wrapText="1"/>
      <protection hidden="1"/>
    </xf>
    <xf numFmtId="0" fontId="41" fillId="5" borderId="3" xfId="0" applyFont="1" applyFill="1" applyBorder="1" applyAlignment="1" applyProtection="1">
      <alignment horizontal="center" vertical="top"/>
      <protection hidden="1"/>
    </xf>
    <xf numFmtId="0" fontId="31" fillId="5" borderId="3" xfId="0" applyFont="1" applyFill="1" applyBorder="1" applyAlignment="1" applyProtection="1">
      <alignment wrapText="1"/>
      <protection hidden="1"/>
    </xf>
    <xf numFmtId="0" fontId="38" fillId="5" borderId="5" xfId="2" applyFont="1" applyFill="1" applyBorder="1" applyAlignment="1" applyProtection="1">
      <alignment horizontal="center" vertical="center" wrapText="1"/>
      <protection hidden="1"/>
    </xf>
    <xf numFmtId="0" fontId="22" fillId="0" borderId="0" xfId="0" applyFont="1" applyFill="1" applyBorder="1" applyAlignment="1" applyProtection="1">
      <alignment horizontal="left" vertical="top"/>
      <protection hidden="1"/>
    </xf>
    <xf numFmtId="0" fontId="22" fillId="0" borderId="0" xfId="0" applyFont="1" applyProtection="1">
      <protection hidden="1"/>
    </xf>
    <xf numFmtId="0" fontId="31" fillId="0" borderId="0" xfId="0" applyFont="1" applyFill="1" applyBorder="1" applyAlignment="1" applyProtection="1">
      <alignment horizontal="center" vertical="center"/>
      <protection hidden="1"/>
    </xf>
    <xf numFmtId="0" fontId="32" fillId="0" borderId="0" xfId="0" applyNumberFormat="1" applyFont="1" applyFill="1" applyBorder="1" applyProtection="1">
      <protection hidden="1"/>
    </xf>
    <xf numFmtId="0" fontId="31" fillId="0" borderId="0" xfId="0" applyFont="1" applyFill="1" applyBorder="1" applyAlignment="1" applyProtection="1">
      <alignment horizontal="left" vertical="center"/>
      <protection hidden="1"/>
    </xf>
    <xf numFmtId="0" fontId="32" fillId="0" borderId="0" xfId="0" applyFont="1" applyFill="1" applyBorder="1" applyAlignment="1" applyProtection="1">
      <alignment horizontal="left" vertical="top"/>
      <protection hidden="1"/>
    </xf>
    <xf numFmtId="0" fontId="32" fillId="0" borderId="0" xfId="0" applyNumberFormat="1" applyFont="1" applyFill="1" applyBorder="1" applyAlignment="1" applyProtection="1">
      <alignment horizontal="left" vertical="top"/>
      <protection hidden="1"/>
    </xf>
    <xf numFmtId="0" fontId="32" fillId="0" borderId="0" xfId="0" applyNumberFormat="1" applyFont="1" applyFill="1" applyBorder="1" applyAlignment="1" applyProtection="1">
      <alignment horizontal="left"/>
      <protection hidden="1"/>
    </xf>
    <xf numFmtId="0" fontId="31" fillId="0" borderId="0" xfId="0" applyFont="1" applyAlignment="1" applyProtection="1">
      <alignment horizontal="left"/>
      <protection hidden="1"/>
    </xf>
    <xf numFmtId="0" fontId="31" fillId="0" borderId="0" xfId="0" applyFont="1" applyFill="1" applyAlignment="1" applyProtection="1">
      <alignment vertical="top"/>
      <protection hidden="1"/>
    </xf>
    <xf numFmtId="0" fontId="31" fillId="0" borderId="0" xfId="0" applyFont="1" applyAlignment="1" applyProtection="1">
      <alignment horizontal="left" vertical="top"/>
      <protection hidden="1"/>
    </xf>
    <xf numFmtId="0" fontId="31" fillId="0" borderId="0" xfId="0" applyFont="1" applyFill="1" applyAlignment="1" applyProtection="1">
      <alignment horizontal="left" vertical="top"/>
      <protection hidden="1"/>
    </xf>
    <xf numFmtId="0" fontId="23" fillId="0" borderId="0" xfId="0" applyFont="1" applyFill="1" applyBorder="1" applyAlignment="1" applyProtection="1">
      <alignment horizontal="center" vertical="center"/>
      <protection hidden="1"/>
    </xf>
    <xf numFmtId="0" fontId="23" fillId="0" borderId="0" xfId="2" applyFont="1" applyFill="1" applyBorder="1" applyAlignment="1" applyProtection="1">
      <alignment horizontal="center" vertical="center"/>
      <protection hidden="1"/>
    </xf>
    <xf numFmtId="0" fontId="38" fillId="0" borderId="0" xfId="2" applyFont="1" applyFill="1" applyAlignment="1" applyProtection="1">
      <protection hidden="1"/>
    </xf>
    <xf numFmtId="0" fontId="22" fillId="0" borderId="0" xfId="0" applyFont="1" applyProtection="1">
      <protection hidden="1"/>
    </xf>
    <xf numFmtId="0" fontId="22" fillId="0" borderId="0" xfId="0" applyFont="1" applyAlignment="1">
      <alignment wrapText="1"/>
    </xf>
    <xf numFmtId="0" fontId="70" fillId="5" borderId="0" xfId="0" applyFont="1" applyFill="1" applyBorder="1" applyAlignment="1" applyProtection="1">
      <alignment horizontal="center" vertical="top" wrapText="1"/>
      <protection hidden="1"/>
    </xf>
    <xf numFmtId="0" fontId="23" fillId="5" borderId="0" xfId="0" applyFont="1" applyFill="1" applyBorder="1" applyAlignment="1" applyProtection="1">
      <alignment horizontal="center" vertical="top" wrapText="1"/>
      <protection hidden="1"/>
    </xf>
    <xf numFmtId="0" fontId="31" fillId="0" borderId="0" xfId="0" quotePrefix="1" applyFont="1" applyAlignment="1" applyProtection="1">
      <alignment horizontal="center"/>
    </xf>
    <xf numFmtId="0" fontId="31" fillId="0" borderId="0" xfId="0" applyFont="1" applyAlignment="1" applyProtection="1">
      <alignment horizontal="center"/>
    </xf>
    <xf numFmtId="0" fontId="17" fillId="0" borderId="0" xfId="0" applyFont="1" applyFill="1" applyBorder="1" applyAlignment="1" applyProtection="1">
      <alignment horizontal="center" vertical="top" wrapText="1"/>
      <protection hidden="1"/>
    </xf>
    <xf numFmtId="0" fontId="12" fillId="14" borderId="0" xfId="2" applyFill="1" applyAlignment="1" applyProtection="1">
      <alignment vertical="top" wrapText="1"/>
      <protection hidden="1"/>
    </xf>
    <xf numFmtId="0" fontId="12" fillId="14" borderId="0" xfId="2" applyFill="1" applyAlignment="1" applyProtection="1">
      <protection hidden="1"/>
    </xf>
    <xf numFmtId="0" fontId="23" fillId="14" borderId="0" xfId="0" applyFont="1" applyFill="1" applyAlignment="1" applyProtection="1">
      <alignment horizontal="center" vertical="top" wrapText="1"/>
      <protection hidden="1"/>
    </xf>
    <xf numFmtId="0" fontId="12" fillId="14" borderId="1" xfId="2" applyFill="1" applyBorder="1" applyAlignment="1" applyProtection="1">
      <protection hidden="1"/>
    </xf>
    <xf numFmtId="0" fontId="72" fillId="0" borderId="0" xfId="0" applyFont="1" applyAlignment="1">
      <alignment horizontal="center"/>
    </xf>
    <xf numFmtId="0" fontId="22" fillId="0" borderId="0" xfId="0" applyFont="1" applyAlignment="1" applyProtection="1">
      <alignment horizontal="left" vertical="top" wrapText="1"/>
      <protection hidden="1"/>
    </xf>
    <xf numFmtId="0" fontId="22" fillId="0" borderId="0" xfId="0" applyFont="1" applyAlignment="1" applyProtection="1">
      <alignment horizontal="left" vertical="top" wrapText="1"/>
      <protection hidden="1"/>
    </xf>
    <xf numFmtId="0" fontId="22" fillId="0" borderId="0" xfId="0" applyFont="1" applyProtection="1">
      <protection hidden="1"/>
    </xf>
    <xf numFmtId="0" fontId="22" fillId="0" borderId="0" xfId="0" applyFont="1" applyBorder="1" applyAlignment="1" applyProtection="1">
      <alignment horizontal="justify" vertical="center" wrapText="1"/>
      <protection hidden="1"/>
    </xf>
    <xf numFmtId="0" fontId="12" fillId="0" borderId="0" xfId="2" applyAlignment="1" applyProtection="1">
      <alignment horizontal="left" vertical="top" wrapText="1"/>
      <protection hidden="1"/>
    </xf>
    <xf numFmtId="0" fontId="22" fillId="0" borderId="0" xfId="0" applyFont="1" applyAlignment="1" applyProtection="1">
      <alignment horizontal="center"/>
      <protection hidden="1"/>
    </xf>
    <xf numFmtId="0" fontId="22" fillId="0" borderId="0" xfId="0" applyFont="1" applyProtection="1">
      <protection hidden="1"/>
    </xf>
    <xf numFmtId="0" fontId="23" fillId="12" borderId="9" xfId="0" applyFont="1" applyFill="1" applyBorder="1" applyAlignment="1" applyProtection="1">
      <alignment horizontal="center" wrapText="1"/>
      <protection hidden="1"/>
    </xf>
    <xf numFmtId="0" fontId="44" fillId="0" borderId="3" xfId="0" applyFont="1" applyBorder="1" applyProtection="1">
      <protection hidden="1"/>
    </xf>
    <xf numFmtId="0" fontId="0" fillId="0" borderId="0" xfId="0" applyAlignment="1">
      <alignment horizontal="center" vertical="center" wrapText="1"/>
    </xf>
    <xf numFmtId="0" fontId="71" fillId="0" borderId="0" xfId="0" applyFont="1" applyAlignment="1">
      <alignment horizontal="center" vertical="center" wrapText="1"/>
    </xf>
    <xf numFmtId="0" fontId="39" fillId="6" borderId="0" xfId="7" applyFont="1" applyFill="1" applyBorder="1" applyAlignment="1" applyProtection="1">
      <alignment horizontal="left"/>
      <protection locked="0" hidden="1"/>
    </xf>
    <xf numFmtId="166" fontId="37" fillId="6" borderId="1" xfId="1" applyNumberFormat="1" applyFont="1" applyFill="1" applyBorder="1" applyAlignment="1" applyProtection="1">
      <alignment horizontal="right" vertical="top"/>
      <protection hidden="1"/>
    </xf>
    <xf numFmtId="0" fontId="22" fillId="6" borderId="0" xfId="0" applyFont="1" applyFill="1" applyAlignment="1" applyProtection="1">
      <alignment horizontal="right"/>
    </xf>
    <xf numFmtId="0" fontId="22" fillId="6" borderId="0" xfId="0" applyFont="1" applyFill="1" applyBorder="1" applyAlignment="1" applyProtection="1">
      <alignment vertical="top"/>
    </xf>
    <xf numFmtId="10" fontId="37" fillId="6" borderId="1" xfId="3" applyNumberFormat="1" applyFont="1" applyFill="1" applyBorder="1" applyAlignment="1" applyProtection="1">
      <alignment horizontal="right" vertical="top"/>
      <protection hidden="1"/>
    </xf>
    <xf numFmtId="166" fontId="37" fillId="6" borderId="1" xfId="3" applyNumberFormat="1" applyFont="1" applyFill="1" applyBorder="1" applyAlignment="1" applyProtection="1">
      <alignment horizontal="right" vertical="top"/>
      <protection hidden="1"/>
    </xf>
    <xf numFmtId="0" fontId="12" fillId="0" borderId="0" xfId="2" applyFill="1" applyAlignment="1" applyProtection="1">
      <alignment wrapText="1"/>
      <protection hidden="1"/>
    </xf>
    <xf numFmtId="0" fontId="75" fillId="0" borderId="0" xfId="0" applyFont="1" applyAlignment="1" applyProtection="1">
      <alignment horizontal="right" vertical="center"/>
      <protection hidden="1"/>
    </xf>
    <xf numFmtId="0" fontId="75" fillId="0" borderId="0" xfId="0" applyFont="1" applyAlignment="1" applyProtection="1">
      <alignment horizontal="right"/>
      <protection hidden="1"/>
    </xf>
    <xf numFmtId="0" fontId="22" fillId="0" borderId="0" xfId="0" applyFont="1" applyAlignment="1" applyProtection="1">
      <alignment horizontal="center" vertical="center"/>
      <protection hidden="1"/>
    </xf>
    <xf numFmtId="0" fontId="38" fillId="0" borderId="0" xfId="2" applyFont="1" applyBorder="1" applyAlignment="1" applyProtection="1">
      <protection hidden="1"/>
    </xf>
    <xf numFmtId="0" fontId="22" fillId="15" borderId="0" xfId="0" applyFont="1" applyFill="1" applyAlignment="1" applyProtection="1">
      <protection hidden="1"/>
    </xf>
    <xf numFmtId="0" fontId="11" fillId="0" borderId="0" xfId="0" applyFont="1" applyAlignment="1">
      <alignment vertical="top"/>
    </xf>
    <xf numFmtId="0" fontId="44" fillId="0" borderId="15" xfId="0" applyFont="1" applyBorder="1" applyProtection="1">
      <protection hidden="1"/>
    </xf>
    <xf numFmtId="0" fontId="31" fillId="0" borderId="0" xfId="0" applyFont="1" applyAlignment="1" applyProtection="1">
      <alignment horizontal="justify"/>
      <protection hidden="1"/>
    </xf>
    <xf numFmtId="0" fontId="31" fillId="0" borderId="0" xfId="0" applyFont="1" applyAlignment="1" applyProtection="1">
      <alignment horizontal="justify" vertical="top"/>
      <protection hidden="1"/>
    </xf>
    <xf numFmtId="0" fontId="76" fillId="0" borderId="0" xfId="0" applyFont="1" applyAlignment="1" applyProtection="1">
      <alignment horizontal="center" vertical="top"/>
      <protection hidden="1"/>
    </xf>
    <xf numFmtId="0" fontId="77" fillId="0" borderId="0" xfId="0" applyFont="1" applyAlignment="1" applyProtection="1">
      <alignment horizontal="center" vertical="top"/>
      <protection hidden="1"/>
    </xf>
    <xf numFmtId="0" fontId="31" fillId="0" borderId="23" xfId="0" applyFont="1" applyBorder="1" applyAlignment="1" applyProtection="1">
      <alignment horizontal="justify"/>
      <protection hidden="1"/>
    </xf>
    <xf numFmtId="0" fontId="31" fillId="0" borderId="0" xfId="0" applyFont="1" applyAlignment="1" applyProtection="1">
      <alignment horizontal="right"/>
      <protection hidden="1"/>
    </xf>
    <xf numFmtId="0" fontId="56" fillId="0" borderId="0" xfId="0" applyFont="1" applyAlignment="1" applyProtection="1">
      <alignment horizontal="left" vertical="top"/>
      <protection hidden="1"/>
    </xf>
    <xf numFmtId="0" fontId="20" fillId="0" borderId="0" xfId="0" applyFont="1" applyAlignment="1">
      <alignment horizontal="left" vertical="top"/>
    </xf>
    <xf numFmtId="0" fontId="40" fillId="0" borderId="1" xfId="2" applyFont="1" applyBorder="1" applyAlignment="1" applyProtection="1">
      <alignment horizontal="left" vertical="top" wrapText="1"/>
      <protection hidden="1"/>
    </xf>
    <xf numFmtId="0" fontId="22" fillId="0" borderId="0" xfId="0" applyFont="1" applyProtection="1">
      <protection hidden="1"/>
    </xf>
    <xf numFmtId="0" fontId="22" fillId="0" borderId="0" xfId="0" applyFont="1" applyAlignment="1" applyProtection="1">
      <alignment horizontal="left" vertical="top" wrapText="1"/>
      <protection hidden="1"/>
    </xf>
    <xf numFmtId="0" fontId="31" fillId="0" borderId="0" xfId="0" applyFont="1" applyProtection="1">
      <protection hidden="1"/>
    </xf>
    <xf numFmtId="0" fontId="12" fillId="0" borderId="0" xfId="2" applyAlignment="1" applyProtection="1">
      <alignment horizontal="left" vertical="top" wrapText="1"/>
      <protection hidden="1"/>
    </xf>
    <xf numFmtId="0" fontId="40" fillId="5" borderId="0" xfId="0" applyFont="1" applyFill="1" applyAlignment="1" applyProtection="1">
      <alignment horizontal="left"/>
      <protection hidden="1"/>
    </xf>
    <xf numFmtId="0" fontId="0" fillId="15" borderId="0" xfId="0" applyFill="1"/>
    <xf numFmtId="0" fontId="2" fillId="15" borderId="0" xfId="0" applyFont="1" applyFill="1" applyProtection="1"/>
    <xf numFmtId="0" fontId="22" fillId="5" borderId="0" xfId="0" applyFont="1" applyFill="1" applyBorder="1" applyAlignment="1" applyProtection="1">
      <alignment horizontal="center" vertical="top" wrapText="1"/>
      <protection hidden="1"/>
    </xf>
    <xf numFmtId="0" fontId="22" fillId="0" borderId="0" xfId="0" applyFont="1" applyProtection="1">
      <protection hidden="1"/>
    </xf>
    <xf numFmtId="0" fontId="31" fillId="0" borderId="0" xfId="0" applyFont="1" applyAlignment="1" applyProtection="1">
      <alignment horizontal="left" wrapText="1"/>
      <protection hidden="1"/>
    </xf>
    <xf numFmtId="0" fontId="37" fillId="6" borderId="1" xfId="0" applyFont="1" applyFill="1" applyBorder="1" applyAlignment="1" applyProtection="1">
      <alignment horizontal="center" vertical="center" wrapText="1"/>
      <protection locked="0" hidden="1"/>
    </xf>
    <xf numFmtId="0" fontId="31" fillId="0" borderId="0" xfId="0" applyFont="1" applyFill="1" applyAlignment="1" applyProtection="1">
      <alignment vertical="top" wrapText="1"/>
      <protection hidden="1"/>
    </xf>
    <xf numFmtId="0" fontId="48" fillId="0" borderId="0" xfId="2" applyFont="1" applyFill="1" applyAlignment="1" applyProtection="1">
      <alignment vertical="top"/>
      <protection hidden="1"/>
    </xf>
    <xf numFmtId="0" fontId="38" fillId="0" borderId="0" xfId="2" applyFont="1" applyFill="1" applyAlignment="1" applyProtection="1">
      <alignment vertical="top"/>
    </xf>
    <xf numFmtId="0" fontId="31" fillId="0" borderId="1" xfId="0" applyFont="1" applyFill="1" applyBorder="1" applyProtection="1">
      <protection hidden="1"/>
    </xf>
    <xf numFmtId="0" fontId="22" fillId="0" borderId="0" xfId="0" applyFont="1" applyFill="1" applyBorder="1" applyAlignment="1" applyProtection="1">
      <protection hidden="1"/>
    </xf>
    <xf numFmtId="0" fontId="22" fillId="0" borderId="4" xfId="0" applyFont="1" applyFill="1" applyBorder="1" applyAlignment="1" applyProtection="1">
      <alignment horizontal="center"/>
      <protection hidden="1"/>
    </xf>
    <xf numFmtId="0" fontId="12" fillId="0" borderId="0" xfId="2" applyBorder="1" applyAlignment="1" applyProtection="1">
      <alignment horizontal="left" vertical="top" wrapText="1"/>
      <protection hidden="1"/>
    </xf>
    <xf numFmtId="0" fontId="31" fillId="0" borderId="1" xfId="0" applyFont="1" applyFill="1" applyBorder="1" applyAlignment="1" applyProtection="1">
      <alignment wrapText="1"/>
      <protection hidden="1"/>
    </xf>
    <xf numFmtId="0" fontId="12" fillId="14" borderId="1" xfId="2" applyFill="1" applyBorder="1" applyAlignment="1" applyProtection="1">
      <alignment horizontal="left" vertical="top" wrapText="1"/>
      <protection hidden="1"/>
    </xf>
    <xf numFmtId="0" fontId="40" fillId="0" borderId="0" xfId="2" applyFont="1" applyFill="1" applyAlignment="1" applyProtection="1">
      <protection hidden="1"/>
    </xf>
    <xf numFmtId="0" fontId="73" fillId="0" borderId="0" xfId="0" applyFont="1" applyAlignment="1">
      <alignment vertical="top" wrapText="1"/>
    </xf>
    <xf numFmtId="0" fontId="41" fillId="0" borderId="0" xfId="0" applyFont="1" applyAlignment="1" applyProtection="1">
      <alignment vertical="center"/>
      <protection hidden="1"/>
    </xf>
    <xf numFmtId="0" fontId="79" fillId="6" borderId="1" xfId="0" applyFont="1" applyFill="1" applyBorder="1" applyAlignment="1" applyProtection="1">
      <alignment horizontal="center"/>
      <protection locked="0" hidden="1"/>
    </xf>
    <xf numFmtId="0" fontId="1" fillId="0" borderId="0" xfId="0" applyFont="1"/>
    <xf numFmtId="0" fontId="79" fillId="6" borderId="1" xfId="0" applyFont="1" applyFill="1" applyBorder="1" applyAlignment="1" applyProtection="1">
      <alignment horizontal="center" vertical="top"/>
      <protection locked="0" hidden="1"/>
    </xf>
    <xf numFmtId="0" fontId="37" fillId="6" borderId="1" xfId="0" applyFont="1" applyFill="1" applyBorder="1" applyAlignment="1" applyProtection="1">
      <alignment horizontal="left" vertical="top"/>
      <protection hidden="1"/>
    </xf>
    <xf numFmtId="0" fontId="37" fillId="6" borderId="1" xfId="0" applyFont="1" applyFill="1" applyBorder="1" applyAlignment="1" applyProtection="1">
      <alignment horizontal="center" vertical="top" wrapText="1"/>
      <protection locked="0" hidden="1"/>
    </xf>
    <xf numFmtId="0" fontId="2" fillId="0" borderId="0" xfId="0" applyFont="1" applyAlignment="1">
      <alignment horizontal="left"/>
    </xf>
    <xf numFmtId="0" fontId="31" fillId="0" borderId="0" xfId="0" applyFont="1" applyProtection="1">
      <protection hidden="1"/>
    </xf>
    <xf numFmtId="0" fontId="31" fillId="0" borderId="0" xfId="0" applyFont="1" applyAlignment="1" applyProtection="1">
      <alignment horizontal="right"/>
      <protection hidden="1"/>
    </xf>
    <xf numFmtId="0" fontId="51" fillId="0" borderId="4" xfId="2" applyFont="1" applyBorder="1" applyAlignment="1" applyProtection="1">
      <alignment horizontal="left"/>
      <protection locked="0"/>
    </xf>
    <xf numFmtId="0" fontId="51" fillId="0" borderId="3" xfId="2" applyFont="1" applyBorder="1" applyAlignment="1" applyProtection="1">
      <alignment horizontal="left"/>
      <protection locked="0"/>
    </xf>
    <xf numFmtId="0" fontId="31" fillId="0" borderId="0" xfId="0" applyFont="1" applyFill="1" applyProtection="1">
      <protection locked="0"/>
    </xf>
    <xf numFmtId="0" fontId="31" fillId="0" borderId="0" xfId="0" applyFont="1" applyFill="1" applyAlignment="1" applyProtection="1">
      <alignment horizontal="right"/>
      <protection locked="0"/>
    </xf>
    <xf numFmtId="0" fontId="31" fillId="0" borderId="0" xfId="0" applyFont="1" applyProtection="1">
      <protection locked="0"/>
    </xf>
    <xf numFmtId="0" fontId="22" fillId="0" borderId="0" xfId="0" applyFont="1" applyProtection="1">
      <protection locked="0"/>
    </xf>
    <xf numFmtId="0" fontId="31" fillId="0" borderId="0" xfId="0" applyFont="1" applyAlignment="1" applyProtection="1">
      <alignment horizontal="right"/>
      <protection locked="0"/>
    </xf>
    <xf numFmtId="0" fontId="31" fillId="3" borderId="3"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8" fillId="3" borderId="0" xfId="2" applyFont="1" applyFill="1" applyAlignment="1" applyProtection="1">
      <alignment horizontal="right" vertical="center"/>
      <protection locked="0"/>
    </xf>
    <xf numFmtId="0" fontId="23" fillId="0" borderId="0" xfId="0" applyFont="1" applyProtection="1">
      <protection locked="0"/>
    </xf>
    <xf numFmtId="0" fontId="22" fillId="0" borderId="0" xfId="0" applyFont="1" applyAlignment="1" applyProtection="1">
      <alignment vertical="top"/>
      <protection locked="0"/>
    </xf>
    <xf numFmtId="0" fontId="22" fillId="0" borderId="0" xfId="0" applyFont="1" applyProtection="1">
      <protection locked="0"/>
    </xf>
    <xf numFmtId="0" fontId="37" fillId="6" borderId="1" xfId="0" applyFont="1" applyFill="1" applyBorder="1" applyAlignment="1" applyProtection="1">
      <alignment horizontal="right" vertical="top"/>
      <protection locked="0"/>
    </xf>
    <xf numFmtId="0" fontId="38" fillId="0" borderId="0" xfId="2" applyFont="1" applyAlignment="1" applyProtection="1">
      <alignment horizontal="center"/>
      <protection locked="0"/>
    </xf>
    <xf numFmtId="1" fontId="37" fillId="6" borderId="1" xfId="0" applyNumberFormat="1" applyFont="1" applyFill="1" applyBorder="1" applyAlignment="1" applyProtection="1">
      <alignment horizontal="right" vertical="top"/>
      <protection locked="0"/>
    </xf>
    <xf numFmtId="0" fontId="39" fillId="0" borderId="0" xfId="2" applyFont="1" applyAlignment="1" applyProtection="1">
      <alignment horizontal="center"/>
      <protection locked="0"/>
    </xf>
    <xf numFmtId="0" fontId="22" fillId="0" borderId="0" xfId="0" applyFont="1" applyFill="1" applyProtection="1">
      <protection locked="0"/>
    </xf>
    <xf numFmtId="0" fontId="30" fillId="0" borderId="0" xfId="0" applyFont="1" applyFill="1" applyBorder="1" applyAlignment="1" applyProtection="1">
      <alignment vertical="top"/>
      <protection locked="0"/>
    </xf>
    <xf numFmtId="0" fontId="49" fillId="0" borderId="0" xfId="0" applyFont="1" applyFill="1" applyBorder="1" applyAlignment="1" applyProtection="1">
      <alignment vertical="top"/>
      <protection locked="0"/>
    </xf>
    <xf numFmtId="0" fontId="49" fillId="0" borderId="0" xfId="0" applyFont="1" applyFill="1" applyBorder="1" applyAlignment="1" applyProtection="1">
      <alignment vertical="center"/>
      <protection locked="0"/>
    </xf>
    <xf numFmtId="0" fontId="22" fillId="2" borderId="13" xfId="0" applyFont="1" applyFill="1" applyBorder="1" applyAlignment="1" applyProtection="1">
      <alignment horizontal="center"/>
      <protection locked="0"/>
    </xf>
    <xf numFmtId="0" fontId="22" fillId="2" borderId="0" xfId="0" applyFont="1" applyFill="1" applyBorder="1" applyAlignment="1" applyProtection="1">
      <alignment horizontal="center"/>
      <protection locked="0"/>
    </xf>
    <xf numFmtId="0" fontId="22" fillId="2" borderId="14" xfId="0" applyFont="1" applyFill="1" applyBorder="1" applyAlignment="1" applyProtection="1">
      <alignment horizontal="center"/>
      <protection locked="0"/>
    </xf>
    <xf numFmtId="0" fontId="22" fillId="0" borderId="0" xfId="0" applyFont="1" applyAlignment="1" applyProtection="1">
      <alignment horizontal="center"/>
      <protection locked="0"/>
    </xf>
    <xf numFmtId="0" fontId="32" fillId="0" borderId="0" xfId="0" applyFont="1" applyFill="1" applyBorder="1" applyAlignment="1" applyProtection="1">
      <alignment vertical="top"/>
      <protection locked="0"/>
    </xf>
    <xf numFmtId="0" fontId="37" fillId="0" borderId="0" xfId="0" applyFont="1" applyProtection="1">
      <protection locked="0"/>
    </xf>
    <xf numFmtId="1" fontId="31" fillId="8" borderId="24" xfId="0" applyNumberFormat="1" applyFont="1" applyFill="1" applyBorder="1" applyProtection="1">
      <protection locked="0"/>
    </xf>
    <xf numFmtId="0" fontId="31" fillId="8" borderId="24" xfId="0" applyFont="1" applyFill="1" applyBorder="1" applyProtection="1">
      <protection locked="0"/>
    </xf>
    <xf numFmtId="0" fontId="31" fillId="8" borderId="25" xfId="0" applyFont="1" applyFill="1" applyBorder="1" applyProtection="1">
      <protection locked="0"/>
    </xf>
    <xf numFmtId="0" fontId="31" fillId="8" borderId="0" xfId="0" applyFont="1" applyFill="1" applyBorder="1" applyProtection="1">
      <protection locked="0"/>
    </xf>
    <xf numFmtId="0" fontId="31" fillId="9" borderId="24" xfId="0" applyFont="1" applyFill="1" applyBorder="1" applyProtection="1">
      <protection locked="0"/>
    </xf>
    <xf numFmtId="0" fontId="31" fillId="9" borderId="25" xfId="0" applyFont="1" applyFill="1" applyBorder="1" applyProtection="1">
      <protection locked="0"/>
    </xf>
    <xf numFmtId="0" fontId="31" fillId="9" borderId="0" xfId="0" applyFont="1" applyFill="1" applyBorder="1" applyProtection="1">
      <protection locked="0"/>
    </xf>
    <xf numFmtId="0" fontId="31" fillId="0" borderId="0" xfId="0" applyFont="1" applyAlignment="1" applyProtection="1">
      <alignment horizontal="center"/>
      <protection locked="0"/>
    </xf>
    <xf numFmtId="0" fontId="34" fillId="0" borderId="0" xfId="2" applyFont="1" applyAlignment="1" applyProtection="1">
      <alignment horizontal="right"/>
      <protection hidden="1"/>
    </xf>
    <xf numFmtId="0" fontId="30" fillId="0" borderId="0" xfId="0" applyFont="1" applyBorder="1" applyProtection="1">
      <protection hidden="1"/>
    </xf>
    <xf numFmtId="0" fontId="30" fillId="0" borderId="0" xfId="0" applyFont="1" applyFill="1" applyBorder="1" applyAlignment="1" applyProtection="1">
      <protection hidden="1"/>
    </xf>
    <xf numFmtId="0" fontId="30" fillId="0" borderId="0" xfId="0" applyFont="1" applyProtection="1">
      <protection hidden="1"/>
    </xf>
    <xf numFmtId="0" fontId="30" fillId="0" borderId="0" xfId="0" applyFont="1" applyFill="1" applyBorder="1" applyAlignment="1" applyProtection="1">
      <alignment vertical="top"/>
      <protection hidden="1"/>
    </xf>
    <xf numFmtId="0" fontId="49" fillId="0" borderId="0" xfId="0" applyFont="1" applyFill="1" applyBorder="1" applyAlignment="1" applyProtection="1">
      <alignment vertical="top"/>
      <protection hidden="1"/>
    </xf>
    <xf numFmtId="0" fontId="49" fillId="0" borderId="0" xfId="0" applyFont="1" applyFill="1" applyBorder="1" applyAlignment="1" applyProtection="1">
      <alignment vertical="center"/>
      <protection hidden="1"/>
    </xf>
    <xf numFmtId="0" fontId="32" fillId="0" borderId="0" xfId="0" applyFont="1" applyFill="1" applyBorder="1" applyAlignment="1" applyProtection="1">
      <alignment horizontal="right" vertical="top"/>
      <protection hidden="1"/>
    </xf>
    <xf numFmtId="0" fontId="2" fillId="0" borderId="0" xfId="0" applyFont="1" applyProtection="1">
      <protection locked="0"/>
    </xf>
    <xf numFmtId="0" fontId="8" fillId="0" borderId="0" xfId="0" applyFont="1" applyProtection="1">
      <protection locked="0"/>
    </xf>
    <xf numFmtId="0" fontId="22" fillId="0" borderId="0" xfId="0" applyFont="1" applyAlignment="1" applyProtection="1">
      <protection locked="0"/>
    </xf>
    <xf numFmtId="0" fontId="22" fillId="0" borderId="0" xfId="0" applyFont="1" applyFill="1" applyBorder="1" applyAlignment="1" applyProtection="1">
      <alignment vertical="top"/>
      <protection locked="0"/>
    </xf>
    <xf numFmtId="166" fontId="37" fillId="6" borderId="1" xfId="1" applyNumberFormat="1" applyFont="1" applyFill="1" applyBorder="1" applyAlignment="1" applyProtection="1">
      <alignment horizontal="right" vertical="top"/>
      <protection locked="0"/>
    </xf>
    <xf numFmtId="44" fontId="46" fillId="0" borderId="0" xfId="0" applyNumberFormat="1" applyFont="1" applyFill="1" applyBorder="1" applyAlignment="1" applyProtection="1">
      <alignment horizontal="right" vertical="center"/>
      <protection locked="0"/>
    </xf>
    <xf numFmtId="0" fontId="11" fillId="0" borderId="0" xfId="0" applyFont="1" applyFill="1" applyBorder="1" applyAlignment="1" applyProtection="1">
      <alignment vertical="top"/>
      <protection locked="0"/>
    </xf>
    <xf numFmtId="0" fontId="31" fillId="0" borderId="0" xfId="0" applyFont="1" applyAlignment="1" applyProtection="1">
      <alignment horizontal="left" vertical="top" wrapText="1"/>
      <protection locked="0"/>
    </xf>
    <xf numFmtId="0" fontId="7" fillId="0" borderId="0" xfId="1" applyNumberFormat="1" applyFont="1" applyFill="1" applyBorder="1" applyAlignment="1" applyProtection="1">
      <alignment horizontal="right" vertical="top"/>
      <protection locked="0"/>
    </xf>
    <xf numFmtId="10" fontId="46" fillId="0" borderId="0" xfId="0" applyNumberFormat="1" applyFont="1" applyFill="1" applyBorder="1" applyAlignment="1" applyProtection="1">
      <alignment horizontal="right" vertical="center"/>
      <protection locked="0"/>
    </xf>
    <xf numFmtId="2" fontId="45" fillId="0" borderId="0" xfId="0" applyNumberFormat="1" applyFont="1" applyFill="1" applyBorder="1" applyAlignment="1" applyProtection="1">
      <alignment horizontal="left" vertical="center"/>
      <protection locked="0"/>
    </xf>
    <xf numFmtId="0" fontId="14" fillId="0" borderId="0" xfId="0" applyFont="1" applyFill="1" applyBorder="1" applyAlignment="1" applyProtection="1">
      <alignment vertical="top"/>
      <protection locked="0"/>
    </xf>
    <xf numFmtId="2" fontId="10" fillId="0" borderId="0" xfId="0" applyNumberFormat="1" applyFont="1" applyFill="1" applyBorder="1" applyAlignment="1" applyProtection="1">
      <alignment horizontal="right" vertical="center"/>
      <protection locked="0"/>
    </xf>
    <xf numFmtId="0" fontId="22" fillId="0" borderId="0" xfId="0" applyFont="1" applyFill="1" applyAlignment="1" applyProtection="1">
      <alignment horizontal="left"/>
      <protection locked="0"/>
    </xf>
    <xf numFmtId="0" fontId="22" fillId="0" borderId="0" xfId="0" applyFont="1" applyFill="1" applyAlignment="1" applyProtection="1">
      <alignment horizontal="right"/>
      <protection locked="0"/>
    </xf>
    <xf numFmtId="0" fontId="31" fillId="0" borderId="0" xfId="0" applyFont="1" applyBorder="1" applyProtection="1">
      <protection locked="0"/>
    </xf>
    <xf numFmtId="0" fontId="43" fillId="0" borderId="1" xfId="0" applyFont="1" applyFill="1" applyBorder="1" applyAlignment="1" applyProtection="1">
      <alignment horizontal="center" vertical="center"/>
      <protection locked="0"/>
    </xf>
    <xf numFmtId="164" fontId="11" fillId="0" borderId="0" xfId="3" applyNumberFormat="1" applyFont="1" applyFill="1" applyBorder="1" applyAlignment="1" applyProtection="1">
      <alignment vertical="top"/>
      <protection locked="0"/>
    </xf>
    <xf numFmtId="0" fontId="35" fillId="0" borderId="0" xfId="0" applyFont="1" applyFill="1" applyBorder="1" applyAlignment="1" applyProtection="1">
      <alignment horizontal="center" vertical="top"/>
      <protection locked="0"/>
    </xf>
    <xf numFmtId="0" fontId="35" fillId="0" borderId="0" xfId="0" applyFont="1" applyFill="1" applyBorder="1" applyAlignment="1" applyProtection="1">
      <alignment horizontal="right" vertical="top"/>
      <protection locked="0"/>
    </xf>
    <xf numFmtId="0" fontId="37" fillId="6" borderId="9" xfId="0" applyFont="1" applyFill="1" applyBorder="1" applyAlignment="1" applyProtection="1">
      <alignment horizontal="right" vertical="center"/>
      <protection locked="0"/>
    </xf>
    <xf numFmtId="164" fontId="11" fillId="15" borderId="0" xfId="3" applyNumberFormat="1" applyFont="1" applyFill="1" applyBorder="1" applyAlignment="1" applyProtection="1">
      <alignment vertical="top"/>
      <protection locked="0"/>
    </xf>
    <xf numFmtId="0" fontId="40" fillId="0" borderId="0" xfId="0" applyFont="1" applyFill="1" applyBorder="1" applyAlignment="1" applyProtection="1">
      <alignment horizontal="justify" vertical="top" wrapText="1"/>
      <protection locked="0"/>
    </xf>
    <xf numFmtId="0" fontId="37" fillId="0" borderId="3" xfId="0" applyFont="1" applyFill="1" applyBorder="1" applyAlignment="1" applyProtection="1">
      <alignment horizontal="center" vertical="center"/>
      <protection locked="0"/>
    </xf>
    <xf numFmtId="0" fontId="40" fillId="0" borderId="0" xfId="0" applyFont="1" applyFill="1" applyBorder="1" applyAlignment="1" applyProtection="1">
      <alignment horizontal="left" vertical="top"/>
      <protection locked="0"/>
    </xf>
    <xf numFmtId="0" fontId="37" fillId="6" borderId="20" xfId="0" applyFont="1" applyFill="1" applyBorder="1" applyAlignment="1" applyProtection="1">
      <alignment horizontal="right" vertical="center"/>
      <protection locked="0"/>
    </xf>
    <xf numFmtId="0" fontId="22" fillId="0" borderId="0" xfId="0" applyNumberFormat="1" applyFont="1" applyFill="1" applyBorder="1" applyAlignment="1" applyProtection="1">
      <alignment vertical="top"/>
      <protection locked="0"/>
    </xf>
    <xf numFmtId="0" fontId="22" fillId="0" borderId="0" xfId="0" applyFont="1" applyFill="1" applyBorder="1" applyAlignment="1" applyProtection="1">
      <alignment horizontal="right" vertical="top"/>
      <protection locked="0"/>
    </xf>
    <xf numFmtId="1" fontId="37" fillId="0" borderId="9" xfId="0" applyNumberFormat="1" applyFont="1" applyFill="1" applyBorder="1" applyAlignment="1" applyProtection="1">
      <alignment horizontal="right" vertical="center"/>
      <protection locked="0"/>
    </xf>
    <xf numFmtId="0" fontId="22" fillId="0" borderId="0" xfId="0" applyFont="1" applyFill="1" applyBorder="1" applyAlignment="1" applyProtection="1">
      <alignment horizontal="right" vertical="top" wrapText="1"/>
      <protection locked="0"/>
    </xf>
    <xf numFmtId="0" fontId="37" fillId="0" borderId="1" xfId="0" quotePrefix="1" applyFont="1" applyFill="1" applyBorder="1" applyAlignment="1" applyProtection="1">
      <alignment horizontal="center" vertical="top" wrapText="1"/>
      <protection locked="0"/>
    </xf>
    <xf numFmtId="0" fontId="39" fillId="0" borderId="0" xfId="2"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top" wrapText="1"/>
      <protection locked="0"/>
    </xf>
    <xf numFmtId="10" fontId="37" fillId="0" borderId="3" xfId="0" applyNumberFormat="1" applyFont="1" applyFill="1" applyBorder="1" applyAlignment="1" applyProtection="1">
      <alignment horizontal="center" vertical="center" wrapText="1"/>
      <protection locked="0"/>
    </xf>
    <xf numFmtId="0" fontId="32" fillId="0" borderId="0" xfId="0" applyNumberFormat="1" applyFont="1" applyFill="1" applyBorder="1" applyAlignment="1" applyProtection="1">
      <alignment vertical="top"/>
      <protection locked="0"/>
    </xf>
    <xf numFmtId="0" fontId="22" fillId="0" borderId="0" xfId="0" applyFont="1" applyFill="1" applyBorder="1" applyAlignment="1" applyProtection="1">
      <alignment vertical="top" wrapText="1"/>
      <protection locked="0"/>
    </xf>
    <xf numFmtId="0" fontId="11" fillId="0" borderId="0" xfId="0" applyFont="1" applyFill="1" applyBorder="1" applyAlignment="1" applyProtection="1">
      <alignment vertical="top" wrapText="1"/>
      <protection locked="0"/>
    </xf>
    <xf numFmtId="0" fontId="31" fillId="0" borderId="0" xfId="0" applyFont="1" applyFill="1" applyBorder="1" applyAlignment="1" applyProtection="1">
      <alignment horizontal="center" vertical="top"/>
      <protection locked="0"/>
    </xf>
    <xf numFmtId="0" fontId="22" fillId="0" borderId="0" xfId="0" applyFont="1" applyFill="1" applyBorder="1" applyAlignment="1" applyProtection="1">
      <alignment horizontal="center" vertical="top"/>
      <protection locked="0"/>
    </xf>
    <xf numFmtId="1" fontId="37" fillId="6" borderId="9" xfId="0" applyNumberFormat="1" applyFont="1" applyFill="1" applyBorder="1" applyAlignment="1" applyProtection="1">
      <alignment horizontal="right" vertical="center"/>
      <protection locked="0"/>
    </xf>
    <xf numFmtId="0" fontId="5" fillId="0" borderId="0" xfId="0" applyFont="1" applyFill="1" applyBorder="1" applyAlignment="1" applyProtection="1">
      <alignment vertical="top"/>
      <protection locked="0"/>
    </xf>
    <xf numFmtId="0" fontId="11" fillId="0" borderId="0" xfId="0" applyNumberFormat="1" applyFont="1" applyFill="1" applyBorder="1" applyAlignment="1" applyProtection="1">
      <alignment vertical="top"/>
      <protection locked="0"/>
    </xf>
    <xf numFmtId="0" fontId="11" fillId="0" borderId="0" xfId="0" applyNumberFormat="1" applyFont="1" applyFill="1" applyBorder="1" applyProtection="1">
      <protection locked="0"/>
    </xf>
    <xf numFmtId="0" fontId="22" fillId="2" borderId="4" xfId="0" applyFont="1" applyFill="1" applyBorder="1" applyAlignment="1" applyProtection="1">
      <alignment horizontal="center"/>
      <protection locked="0"/>
    </xf>
    <xf numFmtId="0" fontId="22" fillId="2" borderId="3" xfId="0" applyFont="1" applyFill="1" applyBorder="1" applyAlignment="1" applyProtection="1">
      <alignment horizontal="center"/>
      <protection locked="0"/>
    </xf>
    <xf numFmtId="0" fontId="22" fillId="2" borderId="5" xfId="0" applyFont="1" applyFill="1" applyBorder="1" applyAlignment="1" applyProtection="1">
      <alignment horizontal="center"/>
      <protection locked="0"/>
    </xf>
    <xf numFmtId="10" fontId="45" fillId="0" borderId="1" xfId="3" applyNumberFormat="1" applyFont="1" applyFill="1" applyBorder="1" applyAlignment="1" applyProtection="1">
      <alignment horizontal="right" vertical="top"/>
    </xf>
    <xf numFmtId="2" fontId="45" fillId="0" borderId="1" xfId="1" applyNumberFormat="1" applyFont="1" applyFill="1" applyBorder="1" applyAlignment="1" applyProtection="1">
      <alignment horizontal="right" vertical="top"/>
    </xf>
    <xf numFmtId="164" fontId="37" fillId="0" borderId="1" xfId="3" applyNumberFormat="1" applyFont="1" applyFill="1" applyBorder="1" applyAlignment="1" applyProtection="1">
      <alignment horizontal="right" vertical="top"/>
    </xf>
    <xf numFmtId="1" fontId="37" fillId="6" borderId="1" xfId="0" applyNumberFormat="1" applyFont="1" applyFill="1" applyBorder="1" applyAlignment="1" applyProtection="1">
      <alignment horizontal="right" vertical="top" wrapText="1"/>
      <protection locked="0"/>
    </xf>
    <xf numFmtId="0" fontId="22" fillId="0" borderId="0" xfId="0" applyFont="1" applyFill="1" applyBorder="1" applyAlignment="1" applyProtection="1">
      <alignment horizontal="left" vertical="top"/>
      <protection locked="0"/>
    </xf>
    <xf numFmtId="0" fontId="45" fillId="6" borderId="1" xfId="1" applyNumberFormat="1" applyFont="1" applyFill="1" applyBorder="1" applyAlignment="1" applyProtection="1">
      <alignment horizontal="right" vertical="top"/>
      <protection locked="0"/>
    </xf>
    <xf numFmtId="10" fontId="37" fillId="6" borderId="3" xfId="0" applyNumberFormat="1" applyFont="1" applyFill="1" applyBorder="1" applyAlignment="1" applyProtection="1">
      <alignment horizontal="right" vertical="center" wrapText="1"/>
      <protection locked="0"/>
    </xf>
    <xf numFmtId="0" fontId="31" fillId="0" borderId="0" xfId="0" applyFont="1" applyFill="1" applyProtection="1">
      <protection hidden="1"/>
    </xf>
    <xf numFmtId="0" fontId="37" fillId="6" borderId="1" xfId="0" applyFont="1" applyFill="1" applyBorder="1" applyAlignment="1" applyProtection="1">
      <alignment horizontal="center" vertical="center"/>
      <protection locked="0"/>
    </xf>
    <xf numFmtId="14" fontId="22" fillId="6" borderId="0" xfId="0" applyNumberFormat="1" applyFont="1" applyFill="1" applyBorder="1" applyAlignment="1" applyProtection="1">
      <alignment horizontal="justify" vertical="center" wrapText="1"/>
      <protection hidden="1"/>
    </xf>
    <xf numFmtId="166" fontId="37" fillId="6" borderId="1" xfId="0" applyNumberFormat="1" applyFont="1" applyFill="1" applyBorder="1" applyAlignment="1" applyProtection="1">
      <alignment horizontal="center" vertical="top"/>
      <protection locked="0"/>
    </xf>
    <xf numFmtId="0" fontId="37" fillId="6" borderId="1" xfId="0" applyFont="1" applyFill="1" applyBorder="1" applyAlignment="1" applyProtection="1">
      <alignment horizontal="center"/>
      <protection locked="0"/>
    </xf>
    <xf numFmtId="0" fontId="40" fillId="6" borderId="1" xfId="2" applyFont="1" applyFill="1" applyBorder="1" applyAlignment="1" applyProtection="1">
      <alignment vertical="top" wrapText="1"/>
      <protection locked="0"/>
    </xf>
    <xf numFmtId="0" fontId="40" fillId="0" borderId="1" xfId="2" applyFont="1" applyFill="1" applyBorder="1" applyAlignment="1" applyProtection="1">
      <alignment vertical="top" wrapText="1"/>
      <protection locked="0"/>
    </xf>
    <xf numFmtId="0" fontId="22" fillId="0" borderId="0" xfId="0" applyFont="1" applyFill="1" applyBorder="1" applyAlignment="1" applyProtection="1">
      <alignment horizontal="left" vertical="top" wrapText="1"/>
    </xf>
    <xf numFmtId="0" fontId="12" fillId="0" borderId="0" xfId="2" applyAlignment="1" applyProtection="1">
      <protection hidden="1"/>
    </xf>
    <xf numFmtId="166" fontId="37" fillId="6" borderId="0" xfId="0" applyNumberFormat="1" applyFont="1" applyFill="1" applyBorder="1" applyAlignment="1" applyProtection="1">
      <alignment horizontal="center" vertical="top"/>
      <protection locked="0"/>
    </xf>
    <xf numFmtId="166" fontId="37" fillId="0" borderId="0" xfId="0" applyNumberFormat="1" applyFont="1" applyFill="1" applyBorder="1" applyAlignment="1" applyProtection="1">
      <alignment horizontal="center" vertical="top"/>
      <protection locked="0"/>
    </xf>
    <xf numFmtId="166" fontId="37" fillId="0" borderId="3" xfId="0" applyNumberFormat="1" applyFont="1" applyFill="1" applyBorder="1" applyAlignment="1" applyProtection="1">
      <alignment horizontal="right" vertical="top"/>
      <protection locked="0"/>
    </xf>
    <xf numFmtId="171" fontId="37" fillId="6" borderId="1" xfId="0" applyNumberFormat="1" applyFont="1" applyFill="1" applyBorder="1" applyAlignment="1" applyProtection="1">
      <alignment horizontal="center" vertical="top"/>
      <protection locked="0"/>
    </xf>
    <xf numFmtId="171" fontId="37" fillId="6" borderId="1" xfId="0" applyNumberFormat="1" applyFont="1" applyFill="1" applyBorder="1" applyAlignment="1" applyProtection="1">
      <alignment horizontal="right" vertical="top"/>
      <protection locked="0"/>
    </xf>
    <xf numFmtId="171" fontId="37" fillId="6" borderId="3" xfId="0" applyNumberFormat="1" applyFont="1" applyFill="1" applyBorder="1" applyAlignment="1" applyProtection="1">
      <alignment horizontal="right" vertical="top"/>
      <protection locked="0"/>
    </xf>
    <xf numFmtId="171" fontId="22" fillId="6" borderId="9" xfId="1" applyNumberFormat="1" applyFont="1" applyFill="1" applyBorder="1" applyAlignment="1" applyProtection="1">
      <alignment horizontal="left" vertical="top" wrapText="1"/>
      <protection locked="0"/>
    </xf>
    <xf numFmtId="171" fontId="22" fillId="0" borderId="9" xfId="1" applyNumberFormat="1" applyFont="1" applyFill="1" applyBorder="1" applyAlignment="1" applyProtection="1">
      <alignment horizontal="left" vertical="top" wrapText="1"/>
    </xf>
    <xf numFmtId="0" fontId="12" fillId="0" borderId="0" xfId="2" applyFill="1" applyAlignment="1" applyProtection="1">
      <protection locked="0"/>
    </xf>
    <xf numFmtId="9" fontId="55" fillId="0" borderId="1" xfId="1" applyNumberFormat="1" applyFont="1" applyFill="1" applyBorder="1" applyAlignment="1" applyProtection="1">
      <alignment horizontal="center" vertical="top" wrapText="1"/>
      <protection hidden="1"/>
    </xf>
    <xf numFmtId="10" fontId="55" fillId="0" borderId="1" xfId="3" applyNumberFormat="1" applyFont="1" applyFill="1" applyBorder="1" applyAlignment="1" applyProtection="1">
      <alignment horizontal="center" vertical="top"/>
    </xf>
    <xf numFmtId="9" fontId="37" fillId="6" borderId="1" xfId="3" applyFont="1" applyFill="1" applyBorder="1" applyAlignment="1" applyProtection="1">
      <alignment horizontal="right" vertical="top"/>
      <protection hidden="1"/>
    </xf>
    <xf numFmtId="9" fontId="23" fillId="0" borderId="1" xfId="3" applyNumberFormat="1" applyFont="1" applyFill="1" applyBorder="1" applyAlignment="1" applyProtection="1">
      <alignment horizontal="center" vertical="top" wrapText="1"/>
      <protection hidden="1"/>
    </xf>
    <xf numFmtId="0" fontId="32" fillId="0" borderId="0" xfId="0" applyFont="1" applyFill="1" applyAlignment="1" applyProtection="1">
      <alignment vertical="top"/>
      <protection hidden="1"/>
    </xf>
    <xf numFmtId="2" fontId="37" fillId="6" borderId="1" xfId="0" applyNumberFormat="1" applyFont="1" applyFill="1" applyBorder="1" applyAlignment="1" applyProtection="1">
      <alignment horizontal="right" vertical="top"/>
      <protection locked="0"/>
    </xf>
    <xf numFmtId="0" fontId="37" fillId="0" borderId="0" xfId="0" applyFont="1" applyFill="1" applyBorder="1" applyAlignment="1" applyProtection="1">
      <alignment vertical="top" wrapText="1"/>
      <protection locked="0" hidden="1"/>
    </xf>
    <xf numFmtId="0" fontId="80" fillId="0" borderId="0" xfId="0" applyFont="1" applyProtection="1">
      <protection hidden="1"/>
    </xf>
    <xf numFmtId="0" fontId="68" fillId="0" borderId="0" xfId="0" applyFont="1" applyAlignment="1" applyProtection="1">
      <alignment horizontal="justify" vertical="center" wrapText="1"/>
      <protection hidden="1"/>
    </xf>
    <xf numFmtId="0" fontId="22" fillId="0" borderId="0" xfId="0" quotePrefix="1" applyFont="1" applyAlignment="1">
      <alignment horizontal="center"/>
    </xf>
    <xf numFmtId="0" fontId="22" fillId="0" borderId="0" xfId="0" applyFont="1" applyAlignment="1">
      <alignment horizontal="center"/>
    </xf>
    <xf numFmtId="0" fontId="74" fillId="0" borderId="0" xfId="0" applyFont="1" applyAlignment="1">
      <alignment horizontal="center"/>
    </xf>
    <xf numFmtId="0" fontId="73" fillId="0" borderId="20" xfId="0" applyFont="1" applyBorder="1" applyAlignment="1">
      <alignment horizontal="center" vertical="top" wrapText="1"/>
    </xf>
    <xf numFmtId="0" fontId="73" fillId="0" borderId="33" xfId="0" applyFont="1" applyBorder="1" applyAlignment="1">
      <alignment horizontal="center" vertical="top" wrapText="1"/>
    </xf>
    <xf numFmtId="0" fontId="73" fillId="0" borderId="22" xfId="0" applyFont="1" applyBorder="1" applyAlignment="1">
      <alignment horizontal="center" vertical="top" wrapText="1"/>
    </xf>
    <xf numFmtId="0" fontId="70" fillId="5" borderId="0" xfId="0" applyFont="1" applyFill="1" applyBorder="1" applyAlignment="1" applyProtection="1">
      <alignment horizontal="center" vertical="top" wrapText="1"/>
      <protection hidden="1"/>
    </xf>
    <xf numFmtId="0" fontId="22" fillId="5" borderId="0" xfId="0" applyFont="1" applyFill="1" applyBorder="1" applyAlignment="1" applyProtection="1">
      <alignment horizontal="center" vertical="top" wrapText="1"/>
      <protection hidden="1"/>
    </xf>
    <xf numFmtId="0" fontId="22" fillId="0" borderId="0" xfId="0" quotePrefix="1" applyFont="1" applyAlignment="1" applyProtection="1">
      <alignment horizontal="center"/>
    </xf>
    <xf numFmtId="0" fontId="22" fillId="0" borderId="0" xfId="0" applyFont="1" applyAlignment="1" applyProtection="1">
      <alignment horizontal="center"/>
    </xf>
    <xf numFmtId="0" fontId="69" fillId="5" borderId="0" xfId="0" applyFont="1" applyFill="1" applyBorder="1" applyAlignment="1" applyProtection="1">
      <alignment horizontal="center" vertical="top" wrapText="1"/>
      <protection hidden="1"/>
    </xf>
    <xf numFmtId="0" fontId="23" fillId="5" borderId="0" xfId="0" applyFont="1" applyFill="1" applyBorder="1" applyAlignment="1" applyProtection="1">
      <alignment horizontal="center" vertical="top" wrapText="1"/>
      <protection hidden="1"/>
    </xf>
    <xf numFmtId="0" fontId="69" fillId="3" borderId="13" xfId="0" applyFont="1" applyFill="1" applyBorder="1" applyAlignment="1" applyProtection="1">
      <alignment horizontal="center" wrapText="1"/>
      <protection hidden="1"/>
    </xf>
    <xf numFmtId="0" fontId="69" fillId="3" borderId="0" xfId="0" applyFont="1" applyFill="1" applyBorder="1" applyAlignment="1" applyProtection="1">
      <alignment horizontal="center" wrapText="1"/>
      <protection hidden="1"/>
    </xf>
    <xf numFmtId="0" fontId="22" fillId="0" borderId="0" xfId="0" applyFont="1" applyAlignment="1" applyProtection="1">
      <alignment horizontal="left" vertical="top" wrapText="1"/>
      <protection hidden="1"/>
    </xf>
    <xf numFmtId="0" fontId="23" fillId="10" borderId="9" xfId="0" applyFont="1" applyFill="1" applyBorder="1" applyAlignment="1" applyProtection="1">
      <alignment horizontal="center" vertical="center" wrapText="1"/>
      <protection hidden="1"/>
    </xf>
    <xf numFmtId="0" fontId="22" fillId="0" borderId="9" xfId="0" applyFont="1" applyBorder="1" applyAlignment="1" applyProtection="1">
      <alignment horizontal="center" vertical="center" wrapText="1"/>
      <protection hidden="1"/>
    </xf>
    <xf numFmtId="0" fontId="22" fillId="0" borderId="0" xfId="0" applyFont="1" applyAlignment="1" applyProtection="1">
      <alignment horizontal="left" wrapText="1"/>
      <protection hidden="1"/>
    </xf>
    <xf numFmtId="0" fontId="62" fillId="0" borderId="27" xfId="0" applyFont="1" applyBorder="1" applyAlignment="1" applyProtection="1">
      <alignment horizontal="center" vertical="center" wrapText="1"/>
      <protection hidden="1"/>
    </xf>
    <xf numFmtId="0" fontId="62" fillId="0" borderId="26" xfId="0" applyFont="1" applyBorder="1" applyAlignment="1" applyProtection="1">
      <alignment horizontal="center" vertical="center" wrapText="1"/>
      <protection hidden="1"/>
    </xf>
    <xf numFmtId="0" fontId="22" fillId="0" borderId="4" xfId="0" applyFont="1" applyBorder="1" applyAlignment="1" applyProtection="1">
      <alignment horizontal="center" vertical="center" wrapText="1"/>
      <protection hidden="1"/>
    </xf>
    <xf numFmtId="0" fontId="22" fillId="0" borderId="3" xfId="0" applyFont="1" applyBorder="1" applyAlignment="1" applyProtection="1">
      <alignment horizontal="center" vertical="center" wrapText="1"/>
      <protection hidden="1"/>
    </xf>
    <xf numFmtId="0" fontId="22" fillId="0" borderId="5" xfId="0" applyFont="1" applyBorder="1" applyAlignment="1" applyProtection="1">
      <alignment horizontal="center" vertical="center" wrapText="1"/>
      <protection hidden="1"/>
    </xf>
    <xf numFmtId="0" fontId="22" fillId="0" borderId="30" xfId="0" applyFont="1" applyBorder="1" applyAlignment="1" applyProtection="1">
      <alignment horizontal="justify" vertical="center" wrapText="1"/>
      <protection hidden="1"/>
    </xf>
    <xf numFmtId="0" fontId="22" fillId="0" borderId="21" xfId="0" applyFont="1" applyBorder="1" applyAlignment="1" applyProtection="1">
      <alignment horizontal="justify" vertical="center" wrapText="1"/>
      <protection hidden="1"/>
    </xf>
    <xf numFmtId="0" fontId="22" fillId="0" borderId="27" xfId="0" applyFont="1" applyBorder="1" applyAlignment="1" applyProtection="1">
      <alignment horizontal="center" vertical="center" wrapText="1"/>
      <protection hidden="1"/>
    </xf>
    <xf numFmtId="0" fontId="22" fillId="0" borderId="26" xfId="0" applyFont="1" applyBorder="1" applyAlignment="1" applyProtection="1">
      <alignment horizontal="center" vertical="center" wrapText="1"/>
      <protection hidden="1"/>
    </xf>
    <xf numFmtId="0" fontId="22" fillId="0" borderId="0" xfId="0" applyFont="1" applyAlignment="1" applyProtection="1">
      <alignment horizontal="left"/>
      <protection hidden="1"/>
    </xf>
    <xf numFmtId="0" fontId="22" fillId="0" borderId="27" xfId="0" applyFont="1" applyBorder="1" applyAlignment="1" applyProtection="1">
      <alignment horizontal="justify" vertical="center" wrapText="1"/>
      <protection hidden="1"/>
    </xf>
    <xf numFmtId="0" fontId="22" fillId="0" borderId="26" xfId="0" applyFont="1" applyBorder="1" applyAlignment="1" applyProtection="1">
      <alignment horizontal="justify" vertical="center" wrapText="1"/>
      <protection hidden="1"/>
    </xf>
    <xf numFmtId="0" fontId="23" fillId="0" borderId="4" xfId="0" applyFont="1" applyBorder="1" applyAlignment="1" applyProtection="1">
      <alignment horizontal="center" vertical="center"/>
      <protection hidden="1"/>
    </xf>
    <xf numFmtId="0" fontId="23" fillId="0" borderId="3" xfId="0" applyFont="1" applyBorder="1" applyAlignment="1" applyProtection="1">
      <alignment horizontal="center" vertical="center"/>
      <protection hidden="1"/>
    </xf>
    <xf numFmtId="0" fontId="23" fillId="0" borderId="5" xfId="0" applyFont="1" applyBorder="1" applyAlignment="1" applyProtection="1">
      <alignment horizontal="center" vertical="center"/>
      <protection hidden="1"/>
    </xf>
    <xf numFmtId="0" fontId="22" fillId="3" borderId="4" xfId="0" applyFont="1" applyFill="1" applyBorder="1" applyAlignment="1" applyProtection="1">
      <alignment horizontal="center" vertical="top" wrapText="1"/>
      <protection hidden="1"/>
    </xf>
    <xf numFmtId="0" fontId="22" fillId="3" borderId="3" xfId="0" applyFont="1" applyFill="1" applyBorder="1" applyAlignment="1" applyProtection="1">
      <alignment horizontal="center" vertical="top" wrapText="1"/>
      <protection hidden="1"/>
    </xf>
    <xf numFmtId="0" fontId="22" fillId="3" borderId="5" xfId="0" applyFont="1" applyFill="1" applyBorder="1" applyAlignment="1" applyProtection="1">
      <alignment horizontal="center" vertical="top" wrapText="1"/>
      <protection hidden="1"/>
    </xf>
    <xf numFmtId="0" fontId="22" fillId="0" borderId="4" xfId="0" applyFont="1" applyBorder="1" applyAlignment="1" applyProtection="1">
      <alignment horizontal="center"/>
      <protection hidden="1"/>
    </xf>
    <xf numFmtId="0" fontId="22" fillId="0" borderId="5" xfId="0" applyFont="1" applyBorder="1" applyAlignment="1" applyProtection="1">
      <alignment horizontal="center"/>
      <protection hidden="1"/>
    </xf>
    <xf numFmtId="0" fontId="81" fillId="3" borderId="4" xfId="0" applyFont="1" applyFill="1" applyBorder="1" applyAlignment="1" applyProtection="1">
      <alignment horizontal="center" vertical="top" wrapText="1"/>
      <protection hidden="1"/>
    </xf>
    <xf numFmtId="0" fontId="81" fillId="3" borderId="3" xfId="0" applyFont="1" applyFill="1" applyBorder="1" applyAlignment="1" applyProtection="1">
      <alignment horizontal="center" vertical="top" wrapText="1"/>
      <protection hidden="1"/>
    </xf>
    <xf numFmtId="0" fontId="81" fillId="3" borderId="5" xfId="0" applyFont="1" applyFill="1" applyBorder="1" applyAlignment="1" applyProtection="1">
      <alignment horizontal="center" vertical="top" wrapText="1"/>
      <protection hidden="1"/>
    </xf>
    <xf numFmtId="0" fontId="23" fillId="0" borderId="0" xfId="0" applyFont="1" applyFill="1" applyBorder="1" applyAlignment="1" applyProtection="1">
      <alignment horizontal="center" vertical="top"/>
      <protection hidden="1"/>
    </xf>
    <xf numFmtId="0" fontId="52" fillId="0" borderId="4" xfId="2" applyFont="1" applyBorder="1" applyAlignment="1" applyProtection="1">
      <alignment horizontal="left"/>
      <protection hidden="1"/>
    </xf>
    <xf numFmtId="0" fontId="52" fillId="0" borderId="3" xfId="2" applyFont="1" applyBorder="1" applyAlignment="1" applyProtection="1">
      <alignment horizontal="left"/>
      <protection hidden="1"/>
    </xf>
    <xf numFmtId="0" fontId="52" fillId="0" borderId="5" xfId="2" applyFont="1" applyBorder="1" applyAlignment="1" applyProtection="1">
      <alignment horizontal="left"/>
      <protection hidden="1"/>
    </xf>
    <xf numFmtId="0" fontId="23" fillId="0" borderId="0" xfId="0" applyFont="1" applyFill="1" applyBorder="1" applyAlignment="1" applyProtection="1">
      <alignment horizontal="left" vertical="top"/>
      <protection hidden="1"/>
    </xf>
    <xf numFmtId="0" fontId="22" fillId="0" borderId="0" xfId="0" applyFont="1" applyFill="1" applyBorder="1" applyAlignment="1" applyProtection="1">
      <alignment horizontal="left" vertical="top" wrapText="1"/>
      <protection hidden="1"/>
    </xf>
    <xf numFmtId="0" fontId="23" fillId="0" borderId="0" xfId="0" applyFont="1" applyAlignment="1" applyProtection="1">
      <alignment horizontal="center" vertical="top" wrapText="1"/>
      <protection hidden="1"/>
    </xf>
    <xf numFmtId="0" fontId="23" fillId="0" borderId="0" xfId="0" applyFont="1" applyFill="1" applyBorder="1" applyAlignment="1" applyProtection="1">
      <alignment horizontal="center" vertical="top" wrapText="1"/>
      <protection hidden="1"/>
    </xf>
    <xf numFmtId="0" fontId="22" fillId="0" borderId="0" xfId="0" applyFont="1" applyFill="1" applyBorder="1" applyAlignment="1" applyProtection="1">
      <alignment horizontal="left" vertical="top"/>
      <protection hidden="1"/>
    </xf>
    <xf numFmtId="0" fontId="22" fillId="0" borderId="0" xfId="0" applyFont="1" applyAlignment="1" applyProtection="1">
      <alignment horizontal="left" vertical="top"/>
      <protection hidden="1"/>
    </xf>
    <xf numFmtId="0" fontId="23" fillId="0" borderId="0" xfId="0" applyFont="1" applyFill="1" applyAlignment="1" applyProtection="1">
      <alignment horizontal="center" vertical="top" wrapText="1"/>
      <protection hidden="1"/>
    </xf>
    <xf numFmtId="0" fontId="22" fillId="3" borderId="4" xfId="0" applyFont="1" applyFill="1" applyBorder="1" applyAlignment="1" applyProtection="1">
      <alignment horizontal="left" vertical="top" wrapText="1"/>
      <protection hidden="1"/>
    </xf>
    <xf numFmtId="0" fontId="22" fillId="3" borderId="3" xfId="0" applyFont="1" applyFill="1" applyBorder="1" applyAlignment="1" applyProtection="1">
      <alignment horizontal="left" vertical="top" wrapText="1"/>
      <protection hidden="1"/>
    </xf>
    <xf numFmtId="0" fontId="22" fillId="3" borderId="5" xfId="0" applyFont="1" applyFill="1" applyBorder="1" applyAlignment="1" applyProtection="1">
      <alignment horizontal="left" vertical="top" wrapText="1"/>
      <protection hidden="1"/>
    </xf>
    <xf numFmtId="0" fontId="22" fillId="2" borderId="15" xfId="0" applyFont="1" applyFill="1" applyBorder="1" applyProtection="1">
      <protection hidden="1"/>
    </xf>
    <xf numFmtId="0" fontId="22" fillId="2" borderId="1" xfId="0" applyFont="1" applyFill="1" applyBorder="1" applyProtection="1">
      <protection hidden="1"/>
    </xf>
    <xf numFmtId="0" fontId="22" fillId="2" borderId="16" xfId="0" applyFont="1" applyFill="1" applyBorder="1" applyProtection="1">
      <protection hidden="1"/>
    </xf>
    <xf numFmtId="0" fontId="23" fillId="0" borderId="9" xfId="0" applyFont="1" applyBorder="1" applyAlignment="1" applyProtection="1">
      <alignment horizontal="center" vertical="center"/>
      <protection hidden="1"/>
    </xf>
    <xf numFmtId="0" fontId="22" fillId="2" borderId="4" xfId="0" applyFont="1" applyFill="1" applyBorder="1" applyProtection="1">
      <protection hidden="1"/>
    </xf>
    <xf numFmtId="0" fontId="22" fillId="2" borderId="3" xfId="0" applyFont="1" applyFill="1" applyBorder="1" applyProtection="1">
      <protection hidden="1"/>
    </xf>
    <xf numFmtId="0" fontId="22" fillId="2" borderId="5" xfId="0" applyFont="1" applyFill="1" applyBorder="1" applyProtection="1">
      <protection hidden="1"/>
    </xf>
    <xf numFmtId="0" fontId="31" fillId="3" borderId="4" xfId="0" applyFont="1" applyFill="1" applyBorder="1" applyAlignment="1" applyProtection="1">
      <alignment horizontal="center" vertical="center" wrapText="1"/>
      <protection hidden="1"/>
    </xf>
    <xf numFmtId="0" fontId="31" fillId="3" borderId="3" xfId="0" applyFont="1" applyFill="1" applyBorder="1" applyAlignment="1" applyProtection="1">
      <alignment horizontal="center" vertical="center" wrapText="1"/>
      <protection hidden="1"/>
    </xf>
    <xf numFmtId="0" fontId="31" fillId="3" borderId="5" xfId="0" applyFont="1" applyFill="1" applyBorder="1" applyAlignment="1" applyProtection="1">
      <alignment horizontal="center" vertical="center" wrapText="1"/>
      <protection hidden="1"/>
    </xf>
    <xf numFmtId="0" fontId="22" fillId="2" borderId="4" xfId="0" applyFont="1" applyFill="1" applyBorder="1" applyAlignment="1" applyProtection="1">
      <alignment horizontal="center"/>
      <protection hidden="1"/>
    </xf>
    <xf numFmtId="0" fontId="22" fillId="2" borderId="3" xfId="0" applyFont="1" applyFill="1" applyBorder="1" applyAlignment="1" applyProtection="1">
      <alignment horizontal="center"/>
      <protection hidden="1"/>
    </xf>
    <xf numFmtId="0" fontId="22" fillId="2" borderId="5" xfId="0" applyFont="1" applyFill="1" applyBorder="1" applyAlignment="1" applyProtection="1">
      <alignment horizontal="center"/>
      <protection hidden="1"/>
    </xf>
    <xf numFmtId="0" fontId="22" fillId="0" borderId="0" xfId="0" quotePrefix="1" applyFont="1" applyAlignment="1" applyProtection="1">
      <alignment horizontal="center"/>
      <protection hidden="1"/>
    </xf>
    <xf numFmtId="0" fontId="22" fillId="0" borderId="0" xfId="0" applyFont="1" applyAlignment="1" applyProtection="1">
      <alignment horizontal="center"/>
      <protection hidden="1"/>
    </xf>
    <xf numFmtId="0" fontId="51" fillId="0" borderId="4" xfId="2" applyFont="1" applyBorder="1" applyAlignment="1" applyProtection="1">
      <alignment horizontal="left"/>
      <protection hidden="1"/>
    </xf>
    <xf numFmtId="0" fontId="51" fillId="0" borderId="3" xfId="2" applyFont="1" applyBorder="1" applyAlignment="1" applyProtection="1">
      <alignment horizontal="left"/>
      <protection hidden="1"/>
    </xf>
    <xf numFmtId="0" fontId="51" fillId="0" borderId="5" xfId="2" applyFont="1" applyBorder="1" applyAlignment="1" applyProtection="1">
      <alignment horizontal="left"/>
      <protection hidden="1"/>
    </xf>
    <xf numFmtId="0" fontId="22" fillId="2" borderId="9" xfId="0" applyFont="1" applyFill="1" applyBorder="1" applyProtection="1">
      <protection hidden="1"/>
    </xf>
    <xf numFmtId="0" fontId="37" fillId="0" borderId="1" xfId="0" applyFont="1" applyBorder="1" applyAlignment="1" applyProtection="1">
      <alignment horizontal="left"/>
      <protection hidden="1"/>
    </xf>
    <xf numFmtId="0" fontId="22" fillId="0" borderId="0" xfId="0" applyFont="1" applyFill="1" applyAlignment="1" applyProtection="1">
      <alignment horizontal="justify" vertical="top"/>
      <protection hidden="1"/>
    </xf>
    <xf numFmtId="0" fontId="22" fillId="4" borderId="0" xfId="0" applyFont="1" applyFill="1" applyBorder="1" applyAlignment="1" applyProtection="1">
      <alignment horizontal="left" wrapText="1"/>
      <protection hidden="1"/>
    </xf>
    <xf numFmtId="0" fontId="22" fillId="0" borderId="0" xfId="0" applyFont="1" applyFill="1" applyAlignment="1" applyProtection="1">
      <alignment horizontal="left" vertical="top" wrapText="1"/>
      <protection hidden="1"/>
    </xf>
    <xf numFmtId="0" fontId="22" fillId="0" borderId="0" xfId="0" applyFont="1" applyFill="1" applyAlignment="1" applyProtection="1">
      <alignment vertical="top" wrapText="1"/>
      <protection hidden="1"/>
    </xf>
    <xf numFmtId="0" fontId="37" fillId="6" borderId="0" xfId="0" applyFont="1" applyFill="1" applyAlignment="1" applyProtection="1">
      <alignment vertical="top" wrapText="1"/>
      <protection locked="0" hidden="1"/>
    </xf>
    <xf numFmtId="0" fontId="37" fillId="6" borderId="0" xfId="0" applyFont="1" applyFill="1" applyAlignment="1" applyProtection="1">
      <alignment horizontal="left" vertical="top" wrapText="1"/>
      <protection locked="0" hidden="1"/>
    </xf>
    <xf numFmtId="0" fontId="23" fillId="0" borderId="4" xfId="0" applyFont="1" applyFill="1" applyBorder="1" applyAlignment="1" applyProtection="1">
      <alignment horizontal="center"/>
      <protection hidden="1"/>
    </xf>
    <xf numFmtId="0" fontId="23" fillId="0" borderId="3" xfId="0" applyFont="1" applyFill="1" applyBorder="1" applyAlignment="1" applyProtection="1">
      <alignment horizontal="center"/>
      <protection hidden="1"/>
    </xf>
    <xf numFmtId="0" fontId="23" fillId="0" borderId="5" xfId="0" applyFont="1" applyFill="1" applyBorder="1" applyAlignment="1" applyProtection="1">
      <alignment horizontal="center"/>
      <protection hidden="1"/>
    </xf>
    <xf numFmtId="0" fontId="22" fillId="6" borderId="2" xfId="0" applyFont="1" applyFill="1" applyBorder="1" applyAlignment="1" applyProtection="1">
      <alignment horizontal="center"/>
      <protection hidden="1"/>
    </xf>
    <xf numFmtId="0" fontId="23" fillId="0" borderId="4" xfId="0" applyFont="1" applyFill="1" applyBorder="1" applyAlignment="1" applyProtection="1">
      <alignment horizontal="center" vertical="center"/>
      <protection hidden="1"/>
    </xf>
    <xf numFmtId="0" fontId="23" fillId="0" borderId="3" xfId="0" applyFont="1" applyFill="1" applyBorder="1" applyAlignment="1" applyProtection="1">
      <alignment horizontal="center" vertical="center"/>
      <protection hidden="1"/>
    </xf>
    <xf numFmtId="0" fontId="23" fillId="0" borderId="5" xfId="0" applyFont="1" applyFill="1" applyBorder="1" applyAlignment="1" applyProtection="1">
      <alignment horizontal="center" vertical="center"/>
      <protection hidden="1"/>
    </xf>
    <xf numFmtId="0" fontId="37" fillId="6" borderId="0" xfId="0" applyFont="1" applyFill="1" applyBorder="1" applyAlignment="1" applyProtection="1">
      <alignment vertical="top" wrapText="1"/>
      <protection locked="0" hidden="1"/>
    </xf>
    <xf numFmtId="0" fontId="40" fillId="0" borderId="0" xfId="0" applyFont="1" applyFill="1" applyBorder="1" applyAlignment="1" applyProtection="1">
      <alignment horizontal="left" vertical="top" wrapText="1"/>
      <protection locked="0" hidden="1"/>
    </xf>
    <xf numFmtId="0" fontId="37" fillId="6" borderId="0" xfId="0" applyFont="1" applyFill="1" applyBorder="1" applyAlignment="1" applyProtection="1">
      <alignment horizontal="center" vertical="top" wrapText="1"/>
      <protection locked="0" hidden="1"/>
    </xf>
    <xf numFmtId="0" fontId="40" fillId="0" borderId="0" xfId="0" applyFont="1" applyFill="1" applyBorder="1" applyAlignment="1" applyProtection="1">
      <alignment horizontal="center" vertical="top" wrapText="1"/>
      <protection locked="0"/>
    </xf>
    <xf numFmtId="0" fontId="14" fillId="2" borderId="4" xfId="0" applyFont="1" applyFill="1" applyBorder="1" applyAlignment="1" applyProtection="1">
      <alignment horizontal="center"/>
      <protection locked="0"/>
    </xf>
    <xf numFmtId="0" fontId="14" fillId="2" borderId="3" xfId="0" applyFont="1" applyFill="1" applyBorder="1" applyAlignment="1" applyProtection="1">
      <alignment horizontal="center"/>
      <protection locked="0"/>
    </xf>
    <xf numFmtId="0" fontId="14" fillId="2" borderId="5" xfId="0" applyFont="1" applyFill="1" applyBorder="1" applyAlignment="1" applyProtection="1">
      <alignment horizontal="center"/>
      <protection locked="0"/>
    </xf>
    <xf numFmtId="0" fontId="37" fillId="0" borderId="1" xfId="0" applyFont="1" applyBorder="1" applyAlignment="1" applyProtection="1">
      <alignment horizontal="left"/>
    </xf>
    <xf numFmtId="0" fontId="31" fillId="0" borderId="0" xfId="0" applyFont="1" applyAlignment="1" applyProtection="1">
      <alignment horizontal="left" vertical="top" wrapText="1"/>
      <protection locked="0"/>
    </xf>
    <xf numFmtId="0" fontId="23" fillId="0" borderId="0" xfId="0" applyFont="1" applyFill="1" applyAlignment="1" applyProtection="1">
      <alignment horizontal="center"/>
      <protection locked="0"/>
    </xf>
    <xf numFmtId="0" fontId="22" fillId="0" borderId="0" xfId="0" applyFont="1" applyAlignment="1" applyProtection="1">
      <alignment horizontal="center" vertical="top" wrapText="1"/>
      <protection locked="0"/>
    </xf>
    <xf numFmtId="0" fontId="40" fillId="0" borderId="0" xfId="0" applyFont="1" applyFill="1" applyBorder="1" applyAlignment="1" applyProtection="1">
      <alignment horizontal="right" vertical="top" wrapText="1"/>
      <protection locked="0"/>
    </xf>
    <xf numFmtId="0" fontId="40" fillId="0" borderId="14" xfId="0" applyFont="1" applyFill="1" applyBorder="1" applyAlignment="1" applyProtection="1">
      <alignment horizontal="right" vertical="top" wrapText="1"/>
      <protection locked="0"/>
    </xf>
    <xf numFmtId="0" fontId="22" fillId="0" borderId="0" xfId="0" applyNumberFormat="1" applyFont="1" applyFill="1" applyBorder="1" applyAlignment="1" applyProtection="1">
      <alignment horizontal="right" vertical="top"/>
      <protection locked="0"/>
    </xf>
    <xf numFmtId="0" fontId="22" fillId="0" borderId="14" xfId="0" applyNumberFormat="1" applyFont="1" applyFill="1" applyBorder="1" applyAlignment="1" applyProtection="1">
      <alignment horizontal="right" vertical="top"/>
      <protection locked="0"/>
    </xf>
    <xf numFmtId="0" fontId="40" fillId="0" borderId="0" xfId="0" applyFont="1" applyFill="1" applyBorder="1" applyAlignment="1" applyProtection="1">
      <alignment horizontal="left" vertical="top" wrapText="1"/>
      <protection locked="0"/>
    </xf>
    <xf numFmtId="0" fontId="40" fillId="0" borderId="14" xfId="0" applyFont="1" applyFill="1" applyBorder="1" applyAlignment="1" applyProtection="1">
      <alignment horizontal="left" vertical="top" wrapText="1"/>
      <protection locked="0"/>
    </xf>
    <xf numFmtId="0" fontId="31" fillId="3" borderId="3" xfId="0" applyFont="1" applyFill="1" applyBorder="1" applyAlignment="1" applyProtection="1">
      <alignment horizontal="left" vertical="center" wrapText="1"/>
      <protection locked="0"/>
    </xf>
    <xf numFmtId="0" fontId="51" fillId="0" borderId="4" xfId="2" applyFont="1" applyBorder="1" applyAlignment="1" applyProtection="1">
      <alignment horizontal="left"/>
      <protection locked="0"/>
    </xf>
    <xf numFmtId="0" fontId="51" fillId="0" borderId="3" xfId="2" applyFont="1" applyBorder="1" applyAlignment="1" applyProtection="1">
      <alignment horizontal="left"/>
      <protection locked="0"/>
    </xf>
    <xf numFmtId="0" fontId="51" fillId="0" borderId="5" xfId="2" applyFont="1" applyBorder="1" applyAlignment="1" applyProtection="1">
      <alignment horizontal="left"/>
      <protection locked="0"/>
    </xf>
    <xf numFmtId="0" fontId="23" fillId="0" borderId="4" xfId="0" applyFont="1" applyBorder="1" applyAlignment="1" applyProtection="1">
      <alignment horizontal="center" vertical="center"/>
      <protection locked="0"/>
    </xf>
    <xf numFmtId="0" fontId="23" fillId="0" borderId="3" xfId="0" applyFont="1" applyBorder="1" applyAlignment="1" applyProtection="1">
      <alignment horizontal="center" vertical="center"/>
      <protection locked="0"/>
    </xf>
    <xf numFmtId="0" fontId="23" fillId="0" borderId="5" xfId="0" applyFont="1" applyBorder="1" applyAlignment="1" applyProtection="1">
      <alignment horizontal="center" vertical="center"/>
      <protection locked="0"/>
    </xf>
    <xf numFmtId="0" fontId="31" fillId="3" borderId="4" xfId="0" applyFont="1" applyFill="1" applyBorder="1" applyAlignment="1" applyProtection="1">
      <alignment horizontal="center" vertical="center" wrapText="1"/>
      <protection locked="0"/>
    </xf>
    <xf numFmtId="0" fontId="31" fillId="3" borderId="3" xfId="0" applyFont="1" applyFill="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protection locked="0"/>
    </xf>
    <xf numFmtId="0" fontId="37" fillId="0" borderId="3" xfId="0" applyFont="1" applyBorder="1" applyAlignment="1" applyProtection="1">
      <alignment horizontal="left"/>
    </xf>
    <xf numFmtId="0" fontId="22" fillId="0" borderId="0" xfId="0" applyFont="1" applyProtection="1">
      <protection locked="0"/>
    </xf>
    <xf numFmtId="0" fontId="37" fillId="6" borderId="1" xfId="0" applyNumberFormat="1" applyFont="1" applyFill="1" applyBorder="1" applyAlignment="1" applyProtection="1">
      <alignment horizontal="left" vertical="top"/>
      <protection locked="0"/>
    </xf>
    <xf numFmtId="0" fontId="22" fillId="2" borderId="4" xfId="0" applyFont="1" applyFill="1" applyBorder="1" applyAlignment="1" applyProtection="1">
      <alignment horizontal="center" vertical="top"/>
      <protection locked="0"/>
    </xf>
    <xf numFmtId="0" fontId="22" fillId="2" borderId="3" xfId="0" applyFont="1" applyFill="1" applyBorder="1" applyAlignment="1" applyProtection="1">
      <alignment horizontal="center" vertical="top"/>
      <protection locked="0"/>
    </xf>
    <xf numFmtId="0" fontId="22" fillId="2" borderId="5" xfId="0" applyFont="1" applyFill="1" applyBorder="1" applyAlignment="1" applyProtection="1">
      <alignment horizontal="center" vertical="top"/>
      <protection locked="0"/>
    </xf>
    <xf numFmtId="0" fontId="22" fillId="2" borderId="4" xfId="0" applyFont="1" applyFill="1" applyBorder="1" applyProtection="1">
      <protection locked="0"/>
    </xf>
    <xf numFmtId="0" fontId="22" fillId="2" borderId="3" xfId="0" applyFont="1" applyFill="1" applyBorder="1" applyProtection="1">
      <protection locked="0"/>
    </xf>
    <xf numFmtId="0" fontId="22" fillId="2" borderId="5" xfId="0" applyFont="1" applyFill="1" applyBorder="1" applyProtection="1">
      <protection locked="0"/>
    </xf>
    <xf numFmtId="0" fontId="23" fillId="0" borderId="9" xfId="0" applyFont="1" applyBorder="1" applyAlignment="1" applyProtection="1">
      <alignment horizontal="center" vertical="center"/>
      <protection locked="0"/>
    </xf>
    <xf numFmtId="0" fontId="31" fillId="3" borderId="5" xfId="0" applyFont="1" applyFill="1" applyBorder="1" applyAlignment="1" applyProtection="1">
      <alignment horizontal="left" vertical="center" wrapText="1"/>
      <protection locked="0"/>
    </xf>
    <xf numFmtId="0" fontId="22" fillId="0" borderId="0" xfId="0" applyFont="1" applyAlignment="1" applyProtection="1">
      <alignment horizontal="left"/>
      <protection locked="0"/>
    </xf>
    <xf numFmtId="0" fontId="32" fillId="0" borderId="0" xfId="0" applyFont="1" applyAlignment="1" applyProtection="1">
      <alignment horizontal="left" vertical="top" wrapText="1"/>
      <protection locked="0"/>
    </xf>
    <xf numFmtId="170" fontId="37" fillId="6" borderId="4" xfId="0" quotePrefix="1" applyNumberFormat="1" applyFont="1" applyFill="1" applyBorder="1" applyAlignment="1" applyProtection="1">
      <alignment horizontal="center" vertical="center" wrapText="1"/>
      <protection locked="0" hidden="1"/>
    </xf>
    <xf numFmtId="170" fontId="37" fillId="6" borderId="5" xfId="0" quotePrefix="1" applyNumberFormat="1" applyFont="1" applyFill="1" applyBorder="1" applyAlignment="1" applyProtection="1">
      <alignment horizontal="center" vertical="center" wrapText="1"/>
      <protection locked="0" hidden="1"/>
    </xf>
    <xf numFmtId="0" fontId="22" fillId="0" borderId="1" xfId="0" applyFont="1" applyFill="1" applyBorder="1" applyAlignment="1" applyProtection="1">
      <alignment horizontal="left" vertical="top" wrapText="1"/>
      <protection hidden="1"/>
    </xf>
    <xf numFmtId="0" fontId="23" fillId="12" borderId="9" xfId="0" applyFont="1" applyFill="1" applyBorder="1" applyAlignment="1" applyProtection="1">
      <alignment horizontal="center" wrapText="1"/>
      <protection hidden="1"/>
    </xf>
    <xf numFmtId="0" fontId="37" fillId="6" borderId="9" xfId="0" applyFont="1" applyFill="1" applyBorder="1" applyAlignment="1" applyProtection="1">
      <alignment horizontal="left" vertical="top" wrapText="1"/>
      <protection locked="0" hidden="1"/>
    </xf>
    <xf numFmtId="0" fontId="51" fillId="0" borderId="13" xfId="2" applyFont="1" applyBorder="1" applyAlignment="1" applyProtection="1">
      <alignment horizontal="left"/>
      <protection hidden="1"/>
    </xf>
    <xf numFmtId="0" fontId="51" fillId="0" borderId="0" xfId="2" applyFont="1" applyBorder="1" applyAlignment="1" applyProtection="1">
      <alignment horizontal="left"/>
      <protection hidden="1"/>
    </xf>
    <xf numFmtId="0" fontId="14" fillId="2" borderId="13" xfId="0" applyFont="1" applyFill="1" applyBorder="1" applyAlignment="1" applyProtection="1">
      <alignment horizontal="center"/>
      <protection hidden="1"/>
    </xf>
    <xf numFmtId="0" fontId="14" fillId="2" borderId="0" xfId="0" applyFont="1" applyFill="1" applyBorder="1" applyAlignment="1" applyProtection="1">
      <alignment horizontal="center"/>
      <protection hidden="1"/>
    </xf>
    <xf numFmtId="0" fontId="37" fillId="6" borderId="20" xfId="0" applyFont="1" applyFill="1" applyBorder="1" applyAlignment="1" applyProtection="1">
      <alignment horizontal="left" vertical="top" wrapText="1"/>
      <protection locked="0" hidden="1"/>
    </xf>
    <xf numFmtId="0" fontId="22" fillId="0" borderId="1" xfId="0" applyFont="1" applyFill="1" applyBorder="1" applyAlignment="1" applyProtection="1">
      <alignment horizontal="left" vertical="center" wrapText="1"/>
      <protection hidden="1"/>
    </xf>
    <xf numFmtId="0" fontId="23" fillId="2" borderId="4" xfId="0" applyFont="1" applyFill="1" applyBorder="1" applyAlignment="1" applyProtection="1">
      <alignment horizontal="center"/>
      <protection hidden="1"/>
    </xf>
    <xf numFmtId="0" fontId="23" fillId="2" borderId="5" xfId="0" applyFont="1" applyFill="1" applyBorder="1" applyAlignment="1" applyProtection="1">
      <alignment horizontal="center"/>
      <protection hidden="1"/>
    </xf>
    <xf numFmtId="0" fontId="14" fillId="2" borderId="4" xfId="0" applyFont="1" applyFill="1" applyBorder="1" applyAlignment="1" applyProtection="1">
      <alignment horizontal="center"/>
      <protection hidden="1"/>
    </xf>
    <xf numFmtId="0" fontId="14" fillId="2" borderId="3" xfId="0" applyFont="1" applyFill="1" applyBorder="1" applyAlignment="1" applyProtection="1">
      <alignment horizontal="center"/>
      <protection hidden="1"/>
    </xf>
    <xf numFmtId="0" fontId="14" fillId="2" borderId="5" xfId="0" applyFont="1" applyFill="1" applyBorder="1" applyAlignment="1" applyProtection="1">
      <alignment horizontal="center"/>
      <protection hidden="1"/>
    </xf>
    <xf numFmtId="0" fontId="40" fillId="3" borderId="4" xfId="0" applyFont="1" applyFill="1" applyBorder="1" applyAlignment="1" applyProtection="1">
      <alignment horizontal="center" vertical="center" wrapText="1"/>
      <protection hidden="1"/>
    </xf>
    <xf numFmtId="0" fontId="40" fillId="3" borderId="3" xfId="0" applyFont="1" applyFill="1" applyBorder="1" applyAlignment="1" applyProtection="1">
      <alignment horizontal="center" vertical="center" wrapText="1"/>
      <protection hidden="1"/>
    </xf>
    <xf numFmtId="0" fontId="40" fillId="3" borderId="5" xfId="0" applyFont="1" applyFill="1" applyBorder="1" applyAlignment="1" applyProtection="1">
      <alignment horizontal="center" vertical="center" wrapText="1"/>
      <protection hidden="1"/>
    </xf>
    <xf numFmtId="0" fontId="37" fillId="6" borderId="1" xfId="0" applyFont="1" applyFill="1" applyBorder="1" applyAlignment="1" applyProtection="1">
      <alignment horizontal="left" vertical="center"/>
      <protection locked="0" hidden="1"/>
    </xf>
    <xf numFmtId="170" fontId="37" fillId="6" borderId="11" xfId="0" quotePrefix="1" applyNumberFormat="1" applyFont="1" applyFill="1" applyBorder="1" applyAlignment="1" applyProtection="1">
      <alignment horizontal="center" vertical="center" wrapText="1"/>
      <protection locked="0" hidden="1"/>
    </xf>
    <xf numFmtId="170" fontId="37" fillId="6" borderId="12" xfId="0" quotePrefix="1" applyNumberFormat="1" applyFont="1" applyFill="1" applyBorder="1" applyAlignment="1" applyProtection="1">
      <alignment horizontal="center" vertical="center" wrapText="1"/>
      <protection locked="0" hidden="1"/>
    </xf>
    <xf numFmtId="0" fontId="22" fillId="2" borderId="4" xfId="0" applyFont="1" applyFill="1" applyBorder="1" applyAlignment="1" applyProtection="1">
      <alignment horizontal="center"/>
    </xf>
    <xf numFmtId="0" fontId="22" fillId="2" borderId="3" xfId="0" applyFont="1" applyFill="1" applyBorder="1" applyAlignment="1" applyProtection="1">
      <alignment horizontal="center"/>
    </xf>
    <xf numFmtId="0" fontId="22" fillId="2" borderId="5" xfId="0" applyFont="1" applyFill="1" applyBorder="1" applyAlignment="1" applyProtection="1">
      <alignment horizontal="center"/>
    </xf>
    <xf numFmtId="0" fontId="51" fillId="0" borderId="4" xfId="2" applyFont="1" applyBorder="1" applyAlignment="1" applyProtection="1">
      <alignment horizontal="left"/>
    </xf>
    <xf numFmtId="0" fontId="51" fillId="0" borderId="3" xfId="2" applyFont="1" applyBorder="1" applyAlignment="1" applyProtection="1">
      <alignment horizontal="left"/>
    </xf>
    <xf numFmtId="0" fontId="51" fillId="0" borderId="5" xfId="2" applyFont="1" applyBorder="1" applyAlignment="1" applyProtection="1">
      <alignment horizontal="left"/>
    </xf>
    <xf numFmtId="0" fontId="22" fillId="2" borderId="13" xfId="0" applyFont="1" applyFill="1" applyBorder="1" applyAlignment="1" applyProtection="1">
      <alignment horizontal="center"/>
    </xf>
    <xf numFmtId="0" fontId="22" fillId="2" borderId="0" xfId="0" applyFont="1" applyFill="1" applyBorder="1" applyAlignment="1" applyProtection="1">
      <alignment horizontal="center"/>
    </xf>
    <xf numFmtId="0" fontId="22" fillId="2" borderId="14" xfId="0" applyFont="1" applyFill="1" applyBorder="1" applyAlignment="1" applyProtection="1">
      <alignment horizontal="center"/>
    </xf>
    <xf numFmtId="0" fontId="23" fillId="0" borderId="4" xfId="0" applyFont="1" applyBorder="1" applyAlignment="1" applyProtection="1">
      <alignment horizontal="center" vertical="center"/>
    </xf>
    <xf numFmtId="0" fontId="23" fillId="0" borderId="3" xfId="0" applyFont="1" applyBorder="1" applyAlignment="1" applyProtection="1">
      <alignment horizontal="center" vertical="center"/>
    </xf>
    <xf numFmtId="0" fontId="23" fillId="0" borderId="5" xfId="0" applyFont="1" applyBorder="1" applyAlignment="1" applyProtection="1">
      <alignment horizontal="center" vertical="center"/>
    </xf>
    <xf numFmtId="0" fontId="31" fillId="3" borderId="4"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0" fontId="31" fillId="3" borderId="5" xfId="0" applyFont="1" applyFill="1" applyBorder="1" applyAlignment="1" applyProtection="1">
      <alignment horizontal="center" vertical="center" wrapText="1"/>
    </xf>
    <xf numFmtId="0" fontId="22" fillId="2" borderId="15" xfId="0" applyFont="1" applyFill="1" applyBorder="1" applyAlignment="1" applyProtection="1">
      <alignment horizontal="center"/>
    </xf>
    <xf numFmtId="0" fontId="22" fillId="2" borderId="1" xfId="0" applyFont="1" applyFill="1" applyBorder="1" applyAlignment="1" applyProtection="1">
      <alignment horizontal="center"/>
    </xf>
    <xf numFmtId="0" fontId="22" fillId="2" borderId="16" xfId="0" applyFont="1" applyFill="1" applyBorder="1" applyAlignment="1" applyProtection="1">
      <alignment horizontal="center"/>
    </xf>
    <xf numFmtId="0" fontId="22" fillId="0" borderId="0" xfId="0" applyFont="1" applyFill="1" applyAlignment="1" applyProtection="1">
      <alignment horizontal="left" vertical="top"/>
      <protection hidden="1"/>
    </xf>
    <xf numFmtId="0" fontId="40" fillId="0" borderId="0" xfId="0" applyFont="1" applyAlignment="1" applyProtection="1">
      <alignment horizontal="center" vertical="top" wrapText="1"/>
      <protection hidden="1"/>
    </xf>
    <xf numFmtId="0" fontId="22" fillId="0" borderId="0" xfId="0" applyFont="1" applyFill="1" applyAlignment="1" applyProtection="1">
      <alignment horizontal="justify" vertical="top" wrapText="1"/>
      <protection hidden="1"/>
    </xf>
    <xf numFmtId="0" fontId="44" fillId="0" borderId="0" xfId="0" applyFont="1" applyFill="1" applyAlignment="1" applyProtection="1">
      <alignment horizontal="left" vertical="top" wrapText="1"/>
      <protection hidden="1"/>
    </xf>
    <xf numFmtId="0" fontId="2" fillId="3" borderId="4" xfId="0" applyFont="1" applyFill="1" applyBorder="1" applyAlignment="1" applyProtection="1">
      <alignment horizontal="center" vertical="center" wrapText="1"/>
      <protection hidden="1"/>
    </xf>
    <xf numFmtId="0" fontId="2" fillId="3" borderId="3" xfId="0" applyFont="1" applyFill="1" applyBorder="1" applyAlignment="1" applyProtection="1">
      <alignment horizontal="center" vertical="center" wrapText="1"/>
      <protection hidden="1"/>
    </xf>
    <xf numFmtId="0" fontId="2" fillId="3" borderId="5" xfId="0" applyFont="1" applyFill="1" applyBorder="1" applyAlignment="1" applyProtection="1">
      <alignment horizontal="center" vertical="center" wrapText="1"/>
      <protection hidden="1"/>
    </xf>
    <xf numFmtId="0" fontId="40" fillId="0" borderId="0" xfId="0" applyFont="1" applyFill="1" applyAlignment="1" applyProtection="1">
      <alignment horizontal="center" vertical="top" wrapText="1"/>
      <protection hidden="1"/>
    </xf>
    <xf numFmtId="0" fontId="22" fillId="0" borderId="0" xfId="0" applyFont="1" applyFill="1" applyAlignment="1" applyProtection="1">
      <alignment vertical="top"/>
      <protection hidden="1"/>
    </xf>
    <xf numFmtId="0" fontId="37" fillId="6" borderId="28" xfId="0" applyFont="1" applyFill="1" applyBorder="1" applyAlignment="1" applyProtection="1">
      <alignment horizontal="left" vertical="top" wrapText="1"/>
      <protection locked="0" hidden="1"/>
    </xf>
    <xf numFmtId="0" fontId="37" fillId="6" borderId="29" xfId="0" applyFont="1" applyFill="1" applyBorder="1" applyAlignment="1" applyProtection="1">
      <alignment horizontal="left" vertical="top" wrapText="1"/>
      <protection locked="0" hidden="1"/>
    </xf>
    <xf numFmtId="0" fontId="23" fillId="0" borderId="0" xfId="0" applyFont="1" applyAlignment="1" applyProtection="1">
      <alignment horizontal="left"/>
      <protection hidden="1"/>
    </xf>
    <xf numFmtId="0" fontId="23" fillId="5" borderId="0" xfId="0" applyFont="1" applyFill="1" applyAlignment="1" applyProtection="1">
      <alignment horizontal="left" vertical="top"/>
      <protection hidden="1"/>
    </xf>
    <xf numFmtId="0" fontId="37" fillId="0" borderId="3" xfId="0" applyFont="1" applyBorder="1" applyAlignment="1" applyProtection="1">
      <alignment horizontal="left"/>
      <protection hidden="1"/>
    </xf>
    <xf numFmtId="0" fontId="51" fillId="0" borderId="15" xfId="2" applyFont="1" applyBorder="1" applyAlignment="1" applyProtection="1">
      <alignment horizontal="left"/>
      <protection hidden="1"/>
    </xf>
    <xf numFmtId="0" fontId="51" fillId="0" borderId="1" xfId="2" applyFont="1" applyBorder="1" applyAlignment="1" applyProtection="1">
      <alignment horizontal="left"/>
      <protection hidden="1"/>
    </xf>
    <xf numFmtId="0" fontId="51" fillId="0" borderId="16" xfId="2" applyFont="1" applyBorder="1" applyAlignment="1" applyProtection="1">
      <alignment horizontal="left"/>
      <protection hidden="1"/>
    </xf>
    <xf numFmtId="0" fontId="13" fillId="0" borderId="4" xfId="0" applyFont="1" applyBorder="1" applyAlignment="1" applyProtection="1">
      <alignment horizontal="center" vertical="center"/>
      <protection hidden="1"/>
    </xf>
    <xf numFmtId="0" fontId="13" fillId="0" borderId="3" xfId="0" applyFont="1" applyBorder="1" applyAlignment="1" applyProtection="1">
      <alignment horizontal="center" vertical="center"/>
      <protection hidden="1"/>
    </xf>
    <xf numFmtId="0" fontId="31" fillId="11" borderId="4" xfId="0" applyFont="1" applyFill="1" applyBorder="1" applyAlignment="1" applyProtection="1">
      <alignment horizontal="center" vertical="center" wrapText="1"/>
      <protection hidden="1"/>
    </xf>
    <xf numFmtId="0" fontId="31" fillId="11" borderId="3" xfId="0" applyFont="1" applyFill="1" applyBorder="1" applyAlignment="1" applyProtection="1">
      <alignment horizontal="center" vertical="center" wrapText="1"/>
      <protection hidden="1"/>
    </xf>
    <xf numFmtId="0" fontId="33" fillId="0" borderId="0" xfId="0" applyFont="1" applyFill="1" applyBorder="1" applyAlignment="1" applyProtection="1">
      <alignment horizontal="left" vertical="top"/>
      <protection hidden="1"/>
    </xf>
    <xf numFmtId="0" fontId="40" fillId="5" borderId="0" xfId="0" applyFont="1" applyFill="1" applyAlignment="1" applyProtection="1">
      <alignment horizontal="left"/>
      <protection hidden="1"/>
    </xf>
    <xf numFmtId="0" fontId="22" fillId="6" borderId="9" xfId="0" applyFont="1" applyFill="1" applyBorder="1" applyAlignment="1" applyProtection="1">
      <alignment horizontal="left" vertical="top" wrapText="1"/>
      <protection locked="0"/>
    </xf>
    <xf numFmtId="0" fontId="23" fillId="4" borderId="4" xfId="0" applyFont="1" applyFill="1" applyBorder="1" applyAlignment="1" applyProtection="1">
      <alignment horizontal="right" vertical="top" wrapText="1"/>
    </xf>
    <xf numFmtId="0" fontId="23" fillId="4" borderId="3" xfId="0" applyFont="1" applyFill="1" applyBorder="1" applyAlignment="1" applyProtection="1">
      <alignment horizontal="right" vertical="top" wrapText="1"/>
    </xf>
    <xf numFmtId="0" fontId="23" fillId="4" borderId="5" xfId="0" applyFont="1" applyFill="1" applyBorder="1" applyAlignment="1" applyProtection="1">
      <alignment horizontal="right" vertical="top" wrapText="1"/>
    </xf>
    <xf numFmtId="0" fontId="22" fillId="0" borderId="0" xfId="0" applyFont="1" applyFill="1" applyBorder="1" applyAlignment="1" applyProtection="1">
      <alignment horizontal="left" vertical="top" wrapText="1"/>
    </xf>
    <xf numFmtId="0" fontId="40" fillId="4" borderId="9" xfId="0" applyFont="1" applyFill="1" applyBorder="1" applyAlignment="1" applyProtection="1">
      <alignment horizontal="left" vertical="top" wrapText="1"/>
    </xf>
    <xf numFmtId="0" fontId="22" fillId="0" borderId="0" xfId="0" applyFont="1" applyFill="1" applyBorder="1" applyAlignment="1" applyProtection="1">
      <alignment horizontal="center" vertical="top" wrapText="1"/>
    </xf>
    <xf numFmtId="0" fontId="22" fillId="2" borderId="4" xfId="0" applyFont="1" applyFill="1" applyBorder="1" applyAlignment="1" applyProtection="1">
      <alignment horizontal="left"/>
      <protection hidden="1"/>
    </xf>
    <xf numFmtId="0" fontId="22" fillId="2" borderId="3" xfId="0" applyFont="1" applyFill="1" applyBorder="1" applyAlignment="1" applyProtection="1">
      <alignment horizontal="left"/>
      <protection hidden="1"/>
    </xf>
    <xf numFmtId="0" fontId="22" fillId="2" borderId="5" xfId="0" applyFont="1" applyFill="1" applyBorder="1" applyAlignment="1" applyProtection="1">
      <alignment horizontal="left"/>
      <protection hidden="1"/>
    </xf>
    <xf numFmtId="0" fontId="22" fillId="2" borderId="13" xfId="0" applyFont="1" applyFill="1" applyBorder="1" applyAlignment="1" applyProtection="1">
      <alignment horizontal="center"/>
      <protection hidden="1"/>
    </xf>
    <xf numFmtId="0" fontId="22" fillId="2" borderId="0" xfId="0" applyFont="1" applyFill="1" applyAlignment="1" applyProtection="1">
      <alignment horizontal="center"/>
      <protection hidden="1"/>
    </xf>
    <xf numFmtId="0" fontId="22" fillId="2" borderId="14" xfId="0" applyFont="1" applyFill="1" applyBorder="1" applyAlignment="1" applyProtection="1">
      <alignment horizontal="center"/>
      <protection hidden="1"/>
    </xf>
    <xf numFmtId="0" fontId="22" fillId="3" borderId="4" xfId="0" applyFont="1" applyFill="1" applyBorder="1" applyAlignment="1" applyProtection="1">
      <alignment horizontal="left" vertical="center" wrapText="1"/>
      <protection hidden="1"/>
    </xf>
    <xf numFmtId="0" fontId="22" fillId="3" borderId="3" xfId="0" applyFont="1" applyFill="1" applyBorder="1" applyAlignment="1" applyProtection="1">
      <alignment horizontal="left" vertical="center" wrapText="1"/>
      <protection hidden="1"/>
    </xf>
    <xf numFmtId="0" fontId="22" fillId="3" borderId="5" xfId="0" applyFont="1" applyFill="1" applyBorder="1" applyAlignment="1" applyProtection="1">
      <alignment horizontal="left" vertical="center" wrapText="1"/>
      <protection hidden="1"/>
    </xf>
    <xf numFmtId="0" fontId="23" fillId="0" borderId="0" xfId="0" applyFont="1" applyAlignment="1" applyProtection="1">
      <alignment horizontal="justify"/>
      <protection hidden="1"/>
    </xf>
    <xf numFmtId="0" fontId="22" fillId="0" borderId="0" xfId="0" applyFont="1" applyAlignment="1" applyProtection="1">
      <alignment horizontal="justify" vertical="top"/>
      <protection hidden="1"/>
    </xf>
    <xf numFmtId="0" fontId="31" fillId="4" borderId="17" xfId="0" applyFont="1" applyFill="1" applyBorder="1" applyAlignment="1" applyProtection="1">
      <alignment horizontal="center"/>
      <protection hidden="1"/>
    </xf>
    <xf numFmtId="0" fontId="31" fillId="4" borderId="18" xfId="0" applyFont="1" applyFill="1" applyBorder="1" applyAlignment="1" applyProtection="1">
      <alignment horizontal="center"/>
      <protection hidden="1"/>
    </xf>
    <xf numFmtId="0" fontId="31" fillId="4" borderId="19" xfId="0" applyFont="1" applyFill="1" applyBorder="1" applyAlignment="1" applyProtection="1">
      <alignment horizontal="center"/>
      <protection hidden="1"/>
    </xf>
    <xf numFmtId="0" fontId="31" fillId="0" borderId="0" xfId="0" applyFont="1" applyProtection="1">
      <protection hidden="1"/>
    </xf>
    <xf numFmtId="0" fontId="31" fillId="0" borderId="2" xfId="0" applyFont="1" applyBorder="1" applyAlignment="1" applyProtection="1">
      <alignment horizontal="center"/>
      <protection hidden="1"/>
    </xf>
    <xf numFmtId="0" fontId="31" fillId="0" borderId="0" xfId="0" applyFont="1" applyAlignment="1" applyProtection="1">
      <alignment horizontal="right"/>
      <protection hidden="1"/>
    </xf>
    <xf numFmtId="0" fontId="31" fillId="0" borderId="1" xfId="0" applyFont="1" applyBorder="1" applyAlignment="1" applyProtection="1">
      <alignment horizontal="justify"/>
      <protection hidden="1"/>
    </xf>
    <xf numFmtId="0" fontId="31" fillId="2" borderId="4" xfId="0" applyFont="1" applyFill="1" applyBorder="1" applyProtection="1">
      <protection hidden="1"/>
    </xf>
    <xf numFmtId="0" fontId="31" fillId="2" borderId="3" xfId="0" applyFont="1" applyFill="1" applyBorder="1" applyProtection="1">
      <protection hidden="1"/>
    </xf>
    <xf numFmtId="0" fontId="31" fillId="2" borderId="5" xfId="0" applyFont="1" applyFill="1" applyBorder="1" applyProtection="1">
      <protection hidden="1"/>
    </xf>
    <xf numFmtId="0" fontId="45" fillId="16" borderId="1" xfId="0" applyFont="1" applyFill="1" applyBorder="1" applyAlignment="1" applyProtection="1">
      <alignment horizontal="center"/>
      <protection locked="0" hidden="1"/>
    </xf>
    <xf numFmtId="0" fontId="22" fillId="0" borderId="0" xfId="0" applyFont="1" applyAlignment="1" applyProtection="1">
      <alignment horizontal="center" vertical="top"/>
      <protection hidden="1"/>
    </xf>
    <xf numFmtId="0" fontId="22" fillId="0" borderId="0" xfId="0" applyFont="1" applyAlignment="1" applyProtection="1">
      <alignment horizontal="justify"/>
      <protection hidden="1"/>
    </xf>
    <xf numFmtId="0" fontId="41" fillId="0" borderId="0" xfId="0" applyFont="1" applyAlignment="1" applyProtection="1">
      <alignment horizontal="left" vertical="top" wrapText="1"/>
      <protection hidden="1"/>
    </xf>
    <xf numFmtId="0" fontId="22" fillId="0" borderId="0" xfId="0" applyFont="1" applyAlignment="1" applyProtection="1">
      <alignment horizontal="justify" vertical="top" wrapText="1"/>
      <protection hidden="1"/>
    </xf>
    <xf numFmtId="0" fontId="45" fillId="0" borderId="1" xfId="0" applyFont="1" applyBorder="1" applyAlignment="1" applyProtection="1">
      <alignment horizontal="left"/>
      <protection hidden="1"/>
    </xf>
    <xf numFmtId="0" fontId="41" fillId="0" borderId="0" xfId="0" applyFont="1" applyAlignment="1" applyProtection="1">
      <alignment horizontal="justify"/>
      <protection hidden="1"/>
    </xf>
    <xf numFmtId="0" fontId="22" fillId="3" borderId="4" xfId="0" applyFont="1" applyFill="1" applyBorder="1" applyAlignment="1" applyProtection="1">
      <alignment horizontal="justify" vertical="top" wrapText="1"/>
      <protection hidden="1"/>
    </xf>
    <xf numFmtId="0" fontId="22" fillId="3" borderId="3" xfId="0" applyFont="1" applyFill="1" applyBorder="1" applyAlignment="1" applyProtection="1">
      <alignment horizontal="justify" vertical="top" wrapText="1"/>
      <protection hidden="1"/>
    </xf>
    <xf numFmtId="0" fontId="22" fillId="3" borderId="5" xfId="0" applyFont="1" applyFill="1" applyBorder="1" applyAlignment="1" applyProtection="1">
      <alignment horizontal="justify" vertical="top" wrapText="1"/>
      <protection hidden="1"/>
    </xf>
    <xf numFmtId="0" fontId="31" fillId="2" borderId="15" xfId="0" applyFont="1" applyFill="1" applyBorder="1" applyProtection="1">
      <protection hidden="1"/>
    </xf>
    <xf numFmtId="0" fontId="31" fillId="2" borderId="1" xfId="0" applyFont="1" applyFill="1" applyBorder="1" applyProtection="1">
      <protection hidden="1"/>
    </xf>
    <xf numFmtId="0" fontId="31" fillId="2" borderId="16" xfId="0" applyFont="1" applyFill="1" applyBorder="1" applyProtection="1">
      <protection hidden="1"/>
    </xf>
    <xf numFmtId="0" fontId="23" fillId="2" borderId="4" xfId="0" applyFont="1" applyFill="1" applyBorder="1" applyAlignment="1" applyProtection="1">
      <alignment vertical="center"/>
      <protection hidden="1"/>
    </xf>
    <xf numFmtId="0" fontId="23" fillId="2" borderId="3" xfId="0" applyFont="1" applyFill="1" applyBorder="1" applyAlignment="1" applyProtection="1">
      <alignment vertical="center"/>
      <protection hidden="1"/>
    </xf>
    <xf numFmtId="0" fontId="23" fillId="2" borderId="5" xfId="0" applyFont="1" applyFill="1" applyBorder="1" applyAlignment="1" applyProtection="1">
      <alignment vertical="center"/>
      <protection hidden="1"/>
    </xf>
    <xf numFmtId="0" fontId="37" fillId="0" borderId="4" xfId="0" applyFont="1" applyBorder="1" applyAlignment="1" applyProtection="1">
      <alignment horizontal="left"/>
      <protection hidden="1"/>
    </xf>
    <xf numFmtId="0" fontId="37" fillId="0" borderId="5" xfId="0" applyFont="1" applyBorder="1" applyAlignment="1" applyProtection="1">
      <alignment horizontal="left"/>
      <protection hidden="1"/>
    </xf>
    <xf numFmtId="0" fontId="41" fillId="0" borderId="3" xfId="0" applyFont="1" applyBorder="1" applyAlignment="1" applyProtection="1">
      <alignment horizontal="center" vertical="center"/>
      <protection hidden="1"/>
    </xf>
    <xf numFmtId="0" fontId="40" fillId="0" borderId="0" xfId="2" applyNumberFormat="1" applyFont="1" applyFill="1" applyBorder="1" applyAlignment="1" applyProtection="1">
      <alignment horizontal="left" vertical="center" wrapText="1"/>
      <protection hidden="1"/>
    </xf>
    <xf numFmtId="0" fontId="38" fillId="0" borderId="0" xfId="2" applyNumberFormat="1" applyFont="1" applyFill="1" applyBorder="1" applyAlignment="1" applyProtection="1">
      <alignment horizontal="left" vertical="center" wrapText="1"/>
      <protection hidden="1"/>
    </xf>
    <xf numFmtId="0" fontId="37" fillId="0" borderId="0" xfId="0" applyNumberFormat="1" applyFont="1" applyFill="1" applyBorder="1" applyAlignment="1" applyProtection="1">
      <alignment horizontal="left" vertical="center" wrapText="1"/>
      <protection hidden="1"/>
    </xf>
    <xf numFmtId="0" fontId="4" fillId="2" borderId="4" xfId="0" applyFont="1" applyFill="1" applyBorder="1" applyAlignment="1" applyProtection="1">
      <alignment horizontal="center"/>
      <protection hidden="1"/>
    </xf>
    <xf numFmtId="0" fontId="4" fillId="2" borderId="3" xfId="0" applyFont="1" applyFill="1" applyBorder="1" applyAlignment="1" applyProtection="1">
      <alignment horizontal="center"/>
      <protection hidden="1"/>
    </xf>
    <xf numFmtId="0" fontId="4" fillId="2" borderId="5" xfId="0" applyFont="1" applyFill="1" applyBorder="1" applyAlignment="1" applyProtection="1">
      <alignment horizontal="center"/>
      <protection hidden="1"/>
    </xf>
    <xf numFmtId="0" fontId="22" fillId="3" borderId="4" xfId="0" applyFont="1" applyFill="1" applyBorder="1" applyAlignment="1" applyProtection="1">
      <alignment horizontal="justify" vertical="center" wrapText="1"/>
      <protection hidden="1"/>
    </xf>
    <xf numFmtId="0" fontId="22" fillId="3" borderId="3" xfId="0" applyFont="1" applyFill="1" applyBorder="1" applyAlignment="1" applyProtection="1">
      <alignment horizontal="justify" vertical="center" wrapText="1"/>
      <protection hidden="1"/>
    </xf>
    <xf numFmtId="0" fontId="22" fillId="3" borderId="5" xfId="0" applyFont="1" applyFill="1" applyBorder="1" applyAlignment="1" applyProtection="1">
      <alignment horizontal="justify" vertical="center" wrapText="1"/>
      <protection hidden="1"/>
    </xf>
    <xf numFmtId="0" fontId="56" fillId="0" borderId="0" xfId="0" applyNumberFormat="1" applyFont="1" applyFill="1" applyBorder="1" applyAlignment="1" applyProtection="1">
      <alignment horizontal="justify" vertical="center" wrapText="1"/>
      <protection hidden="1"/>
    </xf>
    <xf numFmtId="0" fontId="12" fillId="0" borderId="0" xfId="2" applyAlignment="1" applyProtection="1">
      <alignment horizontal="left" wrapText="1"/>
      <protection hidden="1"/>
    </xf>
    <xf numFmtId="0" fontId="52" fillId="0" borderId="4" xfId="2" applyFont="1" applyBorder="1" applyAlignment="1" applyProtection="1">
      <alignment horizontal="left"/>
    </xf>
    <xf numFmtId="0" fontId="52" fillId="0" borderId="3" xfId="2" applyFont="1" applyBorder="1" applyAlignment="1" applyProtection="1">
      <alignment horizontal="left"/>
    </xf>
    <xf numFmtId="0" fontId="52" fillId="0" borderId="5" xfId="2" applyFont="1" applyBorder="1" applyAlignment="1" applyProtection="1">
      <alignment horizontal="left"/>
    </xf>
    <xf numFmtId="0" fontId="56" fillId="0" borderId="2" xfId="0" applyFont="1" applyFill="1" applyBorder="1" applyAlignment="1" applyProtection="1">
      <alignment horizontal="left" vertical="top" wrapText="1"/>
      <protection hidden="1"/>
    </xf>
    <xf numFmtId="0" fontId="40" fillId="0" borderId="1" xfId="2" applyFont="1" applyBorder="1" applyAlignment="1" applyProtection="1">
      <alignment horizontal="left" vertical="top" wrapText="1"/>
      <protection hidden="1"/>
    </xf>
    <xf numFmtId="0" fontId="40" fillId="0" borderId="0" xfId="2" applyNumberFormat="1" applyFont="1" applyFill="1" applyBorder="1" applyAlignment="1" applyProtection="1">
      <alignment horizontal="left" vertical="top" wrapText="1"/>
    </xf>
    <xf numFmtId="0" fontId="56" fillId="0" borderId="0" xfId="0" applyFont="1" applyAlignment="1" applyProtection="1">
      <alignment horizontal="left" vertical="top" wrapText="1"/>
      <protection hidden="1"/>
    </xf>
    <xf numFmtId="0" fontId="56" fillId="0" borderId="0" xfId="0" applyFont="1" applyFill="1" applyAlignment="1" applyProtection="1">
      <alignment horizontal="justify" vertical="top" wrapText="1"/>
      <protection hidden="1"/>
    </xf>
    <xf numFmtId="0" fontId="2" fillId="2" borderId="4" xfId="0" applyFont="1" applyFill="1" applyBorder="1" applyAlignment="1" applyProtection="1">
      <alignment horizontal="center"/>
      <protection hidden="1"/>
    </xf>
    <xf numFmtId="0" fontId="2" fillId="2" borderId="3" xfId="0" applyFont="1" applyFill="1" applyBorder="1" applyAlignment="1" applyProtection="1">
      <alignment horizontal="center"/>
      <protection hidden="1"/>
    </xf>
    <xf numFmtId="0" fontId="2" fillId="2" borderId="5" xfId="0" applyFont="1" applyFill="1" applyBorder="1" applyAlignment="1" applyProtection="1">
      <alignment horizontal="center"/>
      <protection hidden="1"/>
    </xf>
    <xf numFmtId="0" fontId="22" fillId="0" borderId="4" xfId="0" applyFont="1" applyFill="1" applyBorder="1" applyAlignment="1" applyProtection="1">
      <alignment horizontal="justify" vertical="top" wrapText="1"/>
      <protection hidden="1"/>
    </xf>
    <xf numFmtId="0" fontId="22" fillId="0" borderId="3" xfId="0" applyFont="1" applyFill="1" applyBorder="1" applyAlignment="1" applyProtection="1">
      <alignment horizontal="justify" vertical="top" wrapText="1"/>
      <protection hidden="1"/>
    </xf>
    <xf numFmtId="0" fontId="22" fillId="0" borderId="5" xfId="0" applyFont="1" applyFill="1" applyBorder="1" applyAlignment="1" applyProtection="1">
      <alignment horizontal="justify" vertical="top" wrapText="1"/>
      <protection hidden="1"/>
    </xf>
    <xf numFmtId="0" fontId="22" fillId="0" borderId="0" xfId="0" applyFont="1" applyBorder="1" applyAlignment="1" applyProtection="1">
      <alignment wrapText="1"/>
      <protection hidden="1"/>
    </xf>
    <xf numFmtId="0" fontId="53" fillId="0" borderId="4" xfId="0" applyFont="1" applyFill="1" applyBorder="1" applyAlignment="1" applyProtection="1">
      <protection hidden="1"/>
    </xf>
    <xf numFmtId="0" fontId="53" fillId="0" borderId="3" xfId="0" applyFont="1" applyFill="1" applyBorder="1" applyAlignment="1" applyProtection="1">
      <protection hidden="1"/>
    </xf>
    <xf numFmtId="0" fontId="53" fillId="0" borderId="5" xfId="0" applyFont="1" applyFill="1" applyBorder="1" applyAlignment="1" applyProtection="1">
      <protection hidden="1"/>
    </xf>
    <xf numFmtId="0" fontId="64" fillId="0" borderId="17" xfId="0" applyFont="1" applyBorder="1" applyAlignment="1" applyProtection="1">
      <alignment horizontal="center" vertical="center" wrapText="1"/>
      <protection hidden="1"/>
    </xf>
    <xf numFmtId="0" fontId="50" fillId="0" borderId="18" xfId="0" applyFont="1" applyBorder="1" applyAlignment="1" applyProtection="1">
      <alignment horizontal="center" vertical="center" wrapText="1"/>
      <protection hidden="1"/>
    </xf>
    <xf numFmtId="0" fontId="50" fillId="0" borderId="19" xfId="0" applyFont="1" applyBorder="1" applyAlignment="1" applyProtection="1">
      <alignment horizontal="center" vertical="center" wrapText="1"/>
      <protection hidden="1"/>
    </xf>
    <xf numFmtId="0" fontId="57" fillId="0" borderId="0" xfId="0" applyFont="1" applyAlignment="1" applyProtection="1">
      <alignment horizontal="justify" vertical="center" wrapText="1"/>
      <protection hidden="1"/>
    </xf>
    <xf numFmtId="0" fontId="22" fillId="0" borderId="0" xfId="0" applyFont="1" applyAlignment="1" applyProtection="1">
      <alignment horizontal="justify" vertical="center"/>
      <protection hidden="1"/>
    </xf>
    <xf numFmtId="0" fontId="45" fillId="0" borderId="4" xfId="0" applyFont="1" applyBorder="1" applyAlignment="1" applyProtection="1">
      <alignment horizontal="left"/>
      <protection hidden="1"/>
    </xf>
    <xf numFmtId="0" fontId="45" fillId="0" borderId="3" xfId="0" applyFont="1" applyBorder="1" applyAlignment="1" applyProtection="1">
      <alignment horizontal="left"/>
      <protection hidden="1"/>
    </xf>
    <xf numFmtId="0" fontId="45" fillId="0" borderId="5" xfId="0" applyFont="1" applyBorder="1" applyAlignment="1" applyProtection="1">
      <alignment horizontal="left"/>
      <protection hidden="1"/>
    </xf>
    <xf numFmtId="0" fontId="40" fillId="3" borderId="4" xfId="0" applyFont="1" applyFill="1" applyBorder="1" applyAlignment="1" applyProtection="1">
      <alignment horizontal="justify" vertical="center" wrapText="1"/>
      <protection hidden="1"/>
    </xf>
    <xf numFmtId="0" fontId="40" fillId="3" borderId="3" xfId="0" applyFont="1" applyFill="1" applyBorder="1" applyAlignment="1" applyProtection="1">
      <alignment horizontal="justify" vertical="center" wrapText="1"/>
      <protection hidden="1"/>
    </xf>
    <xf numFmtId="0" fontId="40" fillId="3" borderId="5" xfId="0" applyFont="1" applyFill="1" applyBorder="1" applyAlignment="1" applyProtection="1">
      <alignment horizontal="justify" vertical="center" wrapText="1"/>
      <protection hidden="1"/>
    </xf>
    <xf numFmtId="0" fontId="44" fillId="0" borderId="1" xfId="0" applyFont="1" applyFill="1" applyBorder="1" applyAlignment="1" applyProtection="1">
      <alignment horizontal="right" wrapText="1"/>
      <protection locked="0" hidden="1"/>
    </xf>
    <xf numFmtId="0" fontId="40" fillId="3" borderId="2" xfId="0" applyFont="1" applyFill="1" applyBorder="1" applyAlignment="1" applyProtection="1">
      <alignment horizontal="justify" vertical="center" wrapText="1"/>
      <protection hidden="1"/>
    </xf>
    <xf numFmtId="0" fontId="44" fillId="0" borderId="4" xfId="0" applyFont="1" applyFill="1" applyBorder="1" applyAlignment="1" applyProtection="1">
      <protection hidden="1"/>
    </xf>
    <xf numFmtId="0" fontId="44" fillId="0" borderId="3" xfId="0" applyFont="1" applyFill="1" applyBorder="1" applyAlignment="1" applyProtection="1">
      <protection hidden="1"/>
    </xf>
    <xf numFmtId="0" fontId="44" fillId="0" borderId="5" xfId="0" applyFont="1" applyFill="1" applyBorder="1" applyAlignment="1" applyProtection="1">
      <protection hidden="1"/>
    </xf>
    <xf numFmtId="0" fontId="22" fillId="0" borderId="0" xfId="0" applyFont="1" applyBorder="1" applyAlignment="1" applyProtection="1">
      <alignment horizontal="justify" vertical="top" wrapText="1"/>
      <protection hidden="1"/>
    </xf>
    <xf numFmtId="0" fontId="22" fillId="0" borderId="0" xfId="0" applyFont="1" applyAlignment="1" applyProtection="1">
      <alignment wrapText="1"/>
      <protection hidden="1"/>
    </xf>
    <xf numFmtId="0" fontId="40" fillId="3" borderId="3" xfId="0" applyFont="1" applyFill="1" applyBorder="1" applyAlignment="1" applyProtection="1">
      <alignment horizontal="left" wrapText="1"/>
      <protection hidden="1"/>
    </xf>
    <xf numFmtId="0" fontId="12" fillId="0" borderId="0" xfId="2" applyAlignment="1" applyProtection="1">
      <alignment horizontal="left" vertical="top" wrapText="1"/>
      <protection hidden="1"/>
    </xf>
    <xf numFmtId="0" fontId="4" fillId="2" borderId="4" xfId="0" applyFont="1" applyFill="1" applyBorder="1" applyProtection="1">
      <protection hidden="1"/>
    </xf>
    <xf numFmtId="0" fontId="4" fillId="2" borderId="3" xfId="0" applyFont="1" applyFill="1" applyBorder="1" applyProtection="1">
      <protection hidden="1"/>
    </xf>
    <xf numFmtId="0" fontId="4" fillId="2" borderId="5" xfId="0" applyFont="1" applyFill="1" applyBorder="1" applyProtection="1">
      <protection hidden="1"/>
    </xf>
    <xf numFmtId="0" fontId="44" fillId="0" borderId="1" xfId="0" applyFont="1" applyFill="1" applyBorder="1" applyAlignment="1" applyProtection="1">
      <alignment horizontal="right" wrapText="1"/>
      <protection hidden="1"/>
    </xf>
    <xf numFmtId="0" fontId="22" fillId="0" borderId="0" xfId="0" applyFont="1" applyBorder="1" applyAlignment="1" applyProtection="1">
      <alignment horizontal="justify" vertical="center" wrapText="1"/>
      <protection hidden="1"/>
    </xf>
    <xf numFmtId="0" fontId="40" fillId="3" borderId="4" xfId="0" applyFont="1" applyFill="1" applyBorder="1" applyAlignment="1" applyProtection="1">
      <alignment horizontal="left" vertical="top" wrapText="1"/>
      <protection hidden="1"/>
    </xf>
    <xf numFmtId="0" fontId="40" fillId="3" borderId="3" xfId="0" applyFont="1" applyFill="1" applyBorder="1" applyAlignment="1" applyProtection="1">
      <alignment horizontal="left" vertical="top" wrapText="1"/>
      <protection hidden="1"/>
    </xf>
    <xf numFmtId="0" fontId="40" fillId="3" borderId="5" xfId="0" applyFont="1" applyFill="1" applyBorder="1" applyAlignment="1" applyProtection="1">
      <alignment horizontal="left" vertical="top" wrapText="1"/>
      <protection hidden="1"/>
    </xf>
    <xf numFmtId="0" fontId="22" fillId="0" borderId="0" xfId="0" applyFont="1" applyBorder="1" applyAlignment="1" applyProtection="1">
      <alignment horizontal="left" vertical="top" wrapText="1"/>
      <protection hidden="1"/>
    </xf>
    <xf numFmtId="0" fontId="40" fillId="0" borderId="2" xfId="0" applyFont="1" applyFill="1" applyBorder="1" applyAlignment="1" applyProtection="1">
      <alignment horizontal="left" vertical="top" wrapText="1"/>
      <protection hidden="1"/>
    </xf>
    <xf numFmtId="0" fontId="23" fillId="0" borderId="0" xfId="0" applyFont="1" applyBorder="1" applyAlignment="1" applyProtection="1">
      <alignment horizontal="left" vertical="top" wrapText="1"/>
      <protection hidden="1"/>
    </xf>
    <xf numFmtId="0" fontId="22" fillId="6" borderId="0" xfId="0" applyFont="1" applyFill="1" applyAlignment="1" applyProtection="1">
      <alignment horizontal="center" vertical="top" wrapText="1"/>
      <protection locked="0"/>
    </xf>
    <xf numFmtId="0" fontId="23" fillId="0" borderId="0" xfId="0" applyFont="1" applyBorder="1" applyAlignment="1" applyProtection="1">
      <alignment horizontal="center" vertical="top" wrapText="1"/>
      <protection hidden="1"/>
    </xf>
    <xf numFmtId="0" fontId="37" fillId="0" borderId="3" xfId="0" applyFont="1" applyBorder="1" applyAlignment="1" applyProtection="1">
      <protection hidden="1"/>
    </xf>
    <xf numFmtId="0" fontId="37" fillId="6" borderId="3" xfId="0" applyFont="1" applyFill="1" applyBorder="1" applyAlignment="1" applyProtection="1">
      <alignment horizontal="left"/>
      <protection locked="0" hidden="1"/>
    </xf>
    <xf numFmtId="0" fontId="22" fillId="0" borderId="0" xfId="0" applyFont="1" applyAlignment="1" applyProtection="1">
      <alignment horizontal="right"/>
      <protection hidden="1"/>
    </xf>
    <xf numFmtId="0" fontId="22" fillId="6" borderId="1" xfId="0" applyFont="1" applyFill="1" applyBorder="1" applyAlignment="1" applyProtection="1">
      <protection locked="0" hidden="1"/>
    </xf>
    <xf numFmtId="0" fontId="22" fillId="0" borderId="0" xfId="0" applyFont="1" applyAlignment="1" applyProtection="1">
      <alignment horizontal="right" wrapText="1"/>
      <protection hidden="1"/>
    </xf>
    <xf numFmtId="0" fontId="22" fillId="0" borderId="0" xfId="0" applyFont="1" applyAlignment="1" applyProtection="1">
      <alignment horizontal="justify" vertical="center" wrapText="1"/>
      <protection hidden="1"/>
    </xf>
    <xf numFmtId="0" fontId="22" fillId="0" borderId="0" xfId="0" applyFont="1" applyFill="1" applyAlignment="1" applyProtection="1">
      <alignment horizontal="justify" vertical="center" wrapText="1"/>
      <protection hidden="1"/>
    </xf>
    <xf numFmtId="0" fontId="23" fillId="0" borderId="3" xfId="0" applyFont="1" applyBorder="1" applyAlignment="1" applyProtection="1">
      <alignment horizontal="left"/>
      <protection hidden="1"/>
    </xf>
    <xf numFmtId="167" fontId="37" fillId="0" borderId="3" xfId="0" applyNumberFormat="1" applyFont="1" applyBorder="1" applyAlignment="1" applyProtection="1">
      <alignment horizontal="left"/>
      <protection hidden="1"/>
    </xf>
    <xf numFmtId="0" fontId="37" fillId="6" borderId="3" xfId="0" applyFont="1" applyFill="1" applyBorder="1" applyAlignment="1" applyProtection="1">
      <alignment horizontal="left"/>
      <protection locked="0"/>
    </xf>
    <xf numFmtId="0" fontId="61" fillId="6" borderId="1" xfId="0" applyFont="1" applyFill="1" applyBorder="1" applyAlignment="1" applyProtection="1">
      <alignment horizontal="center"/>
      <protection locked="0"/>
    </xf>
    <xf numFmtId="0" fontId="41" fillId="14" borderId="2" xfId="0" applyFont="1" applyFill="1" applyBorder="1" applyAlignment="1" applyProtection="1">
      <alignment horizontal="center" vertical="top" wrapText="1"/>
      <protection hidden="1"/>
    </xf>
    <xf numFmtId="0" fontId="41" fillId="14" borderId="0" xfId="0" applyFont="1" applyFill="1" applyAlignment="1" applyProtection="1">
      <alignment horizontal="center" vertical="top" wrapText="1"/>
      <protection hidden="1"/>
    </xf>
    <xf numFmtId="0" fontId="41" fillId="14" borderId="1" xfId="0" applyFont="1" applyFill="1" applyBorder="1" applyAlignment="1" applyProtection="1">
      <alignment horizontal="center" vertical="top" wrapText="1"/>
      <protection hidden="1"/>
    </xf>
    <xf numFmtId="0" fontId="38" fillId="14" borderId="2" xfId="9" applyFont="1" applyFill="1" applyBorder="1" applyAlignment="1" applyProtection="1">
      <alignment horizontal="center" vertical="center"/>
      <protection hidden="1"/>
    </xf>
    <xf numFmtId="0" fontId="38" fillId="14" borderId="0" xfId="9" applyFont="1" applyFill="1" applyAlignment="1" applyProtection="1">
      <alignment horizontal="center" vertical="center"/>
      <protection hidden="1"/>
    </xf>
    <xf numFmtId="0" fontId="38" fillId="14" borderId="1" xfId="9" applyFont="1" applyFill="1" applyBorder="1" applyAlignment="1" applyProtection="1">
      <alignment horizontal="center" vertical="center"/>
      <protection hidden="1"/>
    </xf>
    <xf numFmtId="168" fontId="23" fillId="14" borderId="2" xfId="0" applyNumberFormat="1" applyFont="1" applyFill="1" applyBorder="1" applyAlignment="1" applyProtection="1">
      <alignment horizontal="center" vertical="top" wrapText="1"/>
      <protection hidden="1"/>
    </xf>
    <xf numFmtId="168" fontId="23" fillId="14" borderId="1" xfId="0" applyNumberFormat="1" applyFont="1" applyFill="1" applyBorder="1" applyAlignment="1" applyProtection="1">
      <alignment horizontal="center" vertical="top" wrapText="1"/>
      <protection hidden="1"/>
    </xf>
    <xf numFmtId="0" fontId="39" fillId="14" borderId="2" xfId="2" applyFont="1" applyFill="1" applyBorder="1" applyAlignment="1" applyProtection="1">
      <alignment horizontal="center" vertical="center" wrapText="1"/>
      <protection hidden="1"/>
    </xf>
    <xf numFmtId="0" fontId="39" fillId="14" borderId="1" xfId="2" applyFont="1" applyFill="1" applyBorder="1" applyAlignment="1" applyProtection="1">
      <alignment horizontal="center" vertical="center"/>
      <protection hidden="1"/>
    </xf>
    <xf numFmtId="168" fontId="23" fillId="14" borderId="0" xfId="0" applyNumberFormat="1" applyFont="1" applyFill="1" applyAlignment="1" applyProtection="1">
      <alignment horizontal="center" vertical="top" wrapText="1"/>
      <protection hidden="1"/>
    </xf>
    <xf numFmtId="0" fontId="38" fillId="14" borderId="2" xfId="2" applyFont="1" applyFill="1" applyBorder="1" applyAlignment="1" applyProtection="1">
      <alignment horizontal="center" vertical="center" wrapText="1"/>
      <protection hidden="1"/>
    </xf>
    <xf numFmtId="0" fontId="38" fillId="14" borderId="0" xfId="2" applyFont="1" applyFill="1" applyAlignment="1" applyProtection="1">
      <alignment horizontal="center" vertical="center"/>
      <protection hidden="1"/>
    </xf>
    <xf numFmtId="0" fontId="38" fillId="14" borderId="1" xfId="2" applyFont="1" applyFill="1" applyBorder="1" applyAlignment="1" applyProtection="1">
      <alignment horizontal="center" vertical="center"/>
      <protection hidden="1"/>
    </xf>
    <xf numFmtId="0" fontId="38" fillId="0" borderId="2" xfId="2" applyFont="1" applyBorder="1" applyAlignment="1" applyProtection="1">
      <alignment horizontal="center" vertical="center" wrapText="1"/>
      <protection hidden="1"/>
    </xf>
    <xf numFmtId="0" fontId="38" fillId="0" borderId="0" xfId="2" applyFont="1" applyAlignment="1" applyProtection="1">
      <alignment horizontal="center" vertical="center"/>
      <protection hidden="1"/>
    </xf>
    <xf numFmtId="0" fontId="38" fillId="0" borderId="1" xfId="2" applyFont="1" applyBorder="1" applyAlignment="1" applyProtection="1">
      <alignment horizontal="center" vertical="center"/>
      <protection hidden="1"/>
    </xf>
    <xf numFmtId="0" fontId="31" fillId="14" borderId="2" xfId="0" applyFont="1" applyFill="1" applyBorder="1" applyAlignment="1" applyProtection="1">
      <alignment horizontal="left" vertical="top" wrapText="1"/>
      <protection hidden="1"/>
    </xf>
    <xf numFmtId="0" fontId="31" fillId="14" borderId="0" xfId="0" applyFont="1" applyFill="1" applyAlignment="1" applyProtection="1">
      <alignment horizontal="left" vertical="top" wrapText="1"/>
      <protection hidden="1"/>
    </xf>
    <xf numFmtId="0" fontId="16" fillId="5" borderId="0" xfId="0" applyFont="1" applyFill="1" applyBorder="1" applyAlignment="1" applyProtection="1">
      <alignment horizontal="center" vertical="top" wrapText="1"/>
      <protection hidden="1"/>
    </xf>
    <xf numFmtId="0" fontId="38" fillId="14" borderId="12" xfId="8" applyFont="1" applyFill="1" applyBorder="1" applyAlignment="1" applyProtection="1">
      <alignment horizontal="center" vertical="center" wrapText="1"/>
      <protection hidden="1"/>
    </xf>
    <xf numFmtId="0" fontId="38" fillId="14" borderId="16" xfId="8" applyFont="1" applyFill="1" applyBorder="1" applyAlignment="1" applyProtection="1">
      <alignment horizontal="center" vertical="center"/>
      <protection hidden="1"/>
    </xf>
    <xf numFmtId="0" fontId="38" fillId="14" borderId="0" xfId="2" applyFont="1" applyFill="1" applyBorder="1" applyAlignment="1" applyProtection="1">
      <alignment horizontal="center" vertical="center" wrapText="1"/>
      <protection hidden="1"/>
    </xf>
    <xf numFmtId="0" fontId="38" fillId="5" borderId="2" xfId="2" applyFont="1" applyFill="1" applyBorder="1" applyAlignment="1" applyProtection="1">
      <alignment horizontal="center" vertical="center" wrapText="1"/>
      <protection hidden="1"/>
    </xf>
    <xf numFmtId="0" fontId="38" fillId="5" borderId="0" xfId="2" applyFont="1" applyFill="1" applyBorder="1" applyAlignment="1" applyProtection="1">
      <alignment horizontal="center" vertical="center"/>
      <protection hidden="1"/>
    </xf>
    <xf numFmtId="0" fontId="38" fillId="0" borderId="0" xfId="2" applyFont="1" applyBorder="1" applyAlignment="1" applyProtection="1">
      <alignment horizontal="center" vertical="center" wrapText="1"/>
      <protection hidden="1"/>
    </xf>
    <xf numFmtId="168" fontId="23" fillId="0" borderId="2" xfId="0" applyNumberFormat="1" applyFont="1" applyBorder="1" applyAlignment="1" applyProtection="1">
      <alignment horizontal="center" vertical="top" wrapText="1"/>
      <protection hidden="1"/>
    </xf>
    <xf numFmtId="168" fontId="23" fillId="0" borderId="0" xfId="0" applyNumberFormat="1" applyFont="1" applyBorder="1" applyAlignment="1" applyProtection="1">
      <alignment horizontal="center" vertical="top" wrapText="1"/>
      <protection hidden="1"/>
    </xf>
    <xf numFmtId="168" fontId="23" fillId="0" borderId="0" xfId="0" applyNumberFormat="1" applyFont="1" applyAlignment="1" applyProtection="1">
      <alignment horizontal="center" vertical="top" wrapText="1"/>
      <protection hidden="1"/>
    </xf>
    <xf numFmtId="168" fontId="23" fillId="0" borderId="1" xfId="0" applyNumberFormat="1" applyFont="1" applyBorder="1" applyAlignment="1" applyProtection="1">
      <alignment horizontal="center" vertical="top" wrapText="1"/>
      <protection hidden="1"/>
    </xf>
    <xf numFmtId="0" fontId="31" fillId="5" borderId="2" xfId="0" applyFont="1" applyFill="1" applyBorder="1" applyAlignment="1" applyProtection="1">
      <alignment horizontal="left" vertical="top" wrapText="1"/>
      <protection hidden="1"/>
    </xf>
    <xf numFmtId="0" fontId="31" fillId="5" borderId="0" xfId="0" applyFont="1" applyFill="1" applyAlignment="1" applyProtection="1">
      <alignment horizontal="left" vertical="top" wrapText="1"/>
      <protection hidden="1"/>
    </xf>
    <xf numFmtId="0" fontId="22" fillId="13" borderId="7" xfId="0" applyFont="1" applyFill="1" applyBorder="1" applyAlignment="1" applyProtection="1">
      <alignment horizontal="center" vertical="top" wrapText="1"/>
      <protection hidden="1"/>
    </xf>
    <xf numFmtId="0" fontId="23" fillId="13" borderId="7" xfId="0" applyFont="1" applyFill="1" applyBorder="1" applyAlignment="1" applyProtection="1">
      <alignment horizontal="center" vertical="top" wrapText="1"/>
      <protection hidden="1"/>
    </xf>
    <xf numFmtId="0" fontId="31" fillId="0" borderId="0" xfId="0" applyFont="1" applyAlignment="1" applyProtection="1">
      <alignment horizontal="left" wrapText="1"/>
      <protection hidden="1"/>
    </xf>
    <xf numFmtId="0" fontId="60" fillId="13" borderId="0" xfId="0" applyFont="1" applyFill="1" applyBorder="1" applyAlignment="1" applyProtection="1">
      <alignment horizontal="center" vertical="top" wrapText="1"/>
      <protection hidden="1"/>
    </xf>
  </cellXfs>
  <cellStyles count="10">
    <cellStyle name="Comma 2" xfId="6" xr:uid="{00000000-0005-0000-0000-000000000000}"/>
    <cellStyle name="Currency" xfId="1" builtinId="4"/>
    <cellStyle name="Currency 2" xfId="5" xr:uid="{00000000-0005-0000-0000-000002000000}"/>
    <cellStyle name="Followed Hyperlink" xfId="8" builtinId="9"/>
    <cellStyle name="Hyperlink" xfId="2" builtinId="8" customBuiltin="1"/>
    <cellStyle name="Hyperlink 2" xfId="7" xr:uid="{00000000-0005-0000-0000-000005000000}"/>
    <cellStyle name="Hyperlink 3" xfId="9" xr:uid="{00000000-0005-0000-0000-000006000000}"/>
    <cellStyle name="Normal" xfId="0" builtinId="0"/>
    <cellStyle name="Normal 2 2" xfId="4" xr:uid="{00000000-0005-0000-0000-000008000000}"/>
    <cellStyle name="Percent" xfId="3" builtinId="5"/>
  </cellStyles>
  <dxfs count="113">
    <dxf>
      <font>
        <b/>
        <i val="0"/>
        <color theme="0"/>
      </font>
      <fill>
        <patternFill>
          <bgColor rgb="FFFF0000"/>
        </patternFill>
      </fill>
    </dxf>
    <dxf>
      <fill>
        <patternFill patternType="darkDown"/>
      </fill>
    </dxf>
    <dxf>
      <font>
        <color theme="0"/>
      </font>
      <fill>
        <patternFill>
          <bgColor rgb="FFFF0000"/>
        </patternFill>
      </fill>
    </dxf>
    <dxf>
      <font>
        <color rgb="FFFFFF00"/>
      </font>
    </dxf>
    <dxf>
      <font>
        <color rgb="FFFFFF00"/>
      </font>
    </dxf>
    <dxf>
      <font>
        <color rgb="FFFFFF00"/>
      </font>
    </dxf>
    <dxf>
      <font>
        <color rgb="FFFFFF00"/>
      </font>
    </dxf>
    <dxf>
      <font>
        <color rgb="FFFFFF00"/>
      </font>
    </dxf>
    <dxf>
      <font>
        <color rgb="FFFFFF00"/>
      </font>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auto="1"/>
      </font>
      <fill>
        <patternFill>
          <bgColor rgb="FFFFFF00"/>
        </patternFill>
      </fill>
    </dxf>
    <dxf>
      <font>
        <color auto="1"/>
      </font>
      <fill>
        <patternFill>
          <bgColor rgb="FFFFFF00"/>
        </patternFill>
      </fill>
    </dxf>
    <dxf>
      <font>
        <color theme="1"/>
      </font>
      <fill>
        <patternFill>
          <bgColor rgb="FFFFFF00"/>
        </patternFill>
      </fill>
    </dxf>
    <dxf>
      <fill>
        <patternFill patternType="lightDown">
          <fgColor auto="1"/>
        </patternFill>
      </fill>
    </dxf>
    <dxf>
      <font>
        <color auto="1"/>
      </font>
      <fill>
        <patternFill>
          <bgColor rgb="FFFFFF00"/>
        </patternFill>
      </fill>
    </dxf>
    <dxf>
      <font>
        <color theme="1"/>
      </font>
      <fill>
        <patternFill>
          <bgColor rgb="FFFFFF00"/>
        </patternFill>
      </fill>
    </dxf>
    <dxf>
      <font>
        <color theme="1"/>
      </font>
      <fill>
        <patternFill>
          <bgColor rgb="FFFFFF00"/>
        </patternFill>
      </fill>
    </dxf>
    <dxf>
      <font>
        <color theme="0"/>
      </font>
      <fill>
        <patternFill patternType="none">
          <bgColor auto="1"/>
        </patternFill>
      </fill>
    </dxf>
    <dxf>
      <font>
        <color theme="1"/>
      </font>
      <fill>
        <patternFill>
          <bgColor rgb="FFFFFF00"/>
        </patternFill>
      </fill>
    </dxf>
    <dxf>
      <fill>
        <patternFill patternType="darkGray"/>
      </fill>
    </dxf>
    <dxf>
      <font>
        <color theme="0"/>
      </font>
      <fill>
        <patternFill patternType="none">
          <bgColor auto="1"/>
        </patternFill>
      </fill>
    </dxf>
    <dxf>
      <font>
        <color theme="1"/>
      </font>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patternType="darkDown">
          <fgColor auto="1"/>
        </patternFill>
      </fill>
    </dxf>
    <dxf>
      <fill>
        <patternFill patternType="darkDown">
          <fgColor auto="1"/>
        </patternFill>
      </fill>
    </dxf>
    <dxf>
      <fill>
        <patternFill patternType="darkDown">
          <fgColor auto="1"/>
        </patternFill>
      </fill>
    </dxf>
    <dxf>
      <fill>
        <patternFill patternType="darkDown">
          <fgColor auto="1"/>
        </patternFill>
      </fill>
    </dxf>
    <dxf>
      <font>
        <color theme="0"/>
      </font>
      <fill>
        <patternFill>
          <bgColor theme="0"/>
        </patternFill>
      </fill>
    </dxf>
    <dxf>
      <fill>
        <patternFill patternType="darkDown">
          <fgColor auto="1"/>
        </patternFill>
      </fill>
    </dxf>
    <dxf>
      <fill>
        <patternFill patternType="darkDown"/>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patternType="darkDown">
          <bgColor auto="1"/>
        </patternFill>
      </fill>
    </dxf>
    <dxf>
      <fill>
        <patternFill patternType="solid">
          <fgColor auto="1"/>
          <bgColor theme="6" tint="0.59996337778862885"/>
        </patternFill>
      </fill>
    </dxf>
    <dxf>
      <fill>
        <patternFill patternType="darkDown"/>
      </fill>
    </dxf>
    <dxf>
      <fill>
        <patternFill patternType="darkDown">
          <bgColor auto="1"/>
        </patternFill>
      </fill>
    </dxf>
    <dxf>
      <fill>
        <patternFill patternType="darkDown"/>
      </fill>
    </dxf>
    <dxf>
      <font>
        <b/>
        <i val="0"/>
        <color theme="0"/>
      </font>
      <fill>
        <patternFill>
          <bgColor rgb="FF00B050"/>
        </patternFill>
      </fill>
    </dxf>
    <dxf>
      <fill>
        <patternFill patternType="darkDown">
          <fgColor auto="1"/>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patternType="darkDown">
          <fgColor auto="1"/>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tint="-4.9989318521683403E-2"/>
      </font>
      <fill>
        <patternFill>
          <bgColor rgb="FF00B050"/>
        </patternFill>
      </fill>
    </dxf>
    <dxf>
      <fill>
        <patternFill patternType="darkDown">
          <fgColor auto="1"/>
        </patternFill>
      </fill>
    </dxf>
    <dxf>
      <fill>
        <patternFill patternType="darkDown">
          <fgColor auto="1"/>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s>
  <tableStyles count="0" defaultTableStyle="TableStyleMedium9" defaultPivotStyle="PivotStyleLight16"/>
  <colors>
    <mruColors>
      <color rgb="FF0000FF"/>
      <color rgb="FFFFFF00"/>
      <color rgb="FF008000"/>
      <color rgb="FF00CC00"/>
      <color rgb="FFFFE1E1"/>
      <color rgb="FFFF9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0B4F20A0-E515-0F4F-A6EA-2CB9EB641854}" type="doc">
      <dgm:prSet loTypeId="urn:microsoft.com/office/officeart/2005/8/layout/vList6" loCatId="" qsTypeId="urn:microsoft.com/office/officeart/2005/8/quickstyle/simple3" qsCatId="simple" csTypeId="urn:microsoft.com/office/officeart/2005/8/colors/accent1_2" csCatId="accent1" phldr="1"/>
      <dgm:spPr/>
      <dgm:t>
        <a:bodyPr/>
        <a:lstStyle/>
        <a:p>
          <a:endParaRPr lang="en-US"/>
        </a:p>
      </dgm:t>
    </dgm:pt>
    <dgm:pt modelId="{C35AE8DE-75F0-DF49-A4E8-F56F476BA0B7}">
      <dgm:prSet phldrT="[Text]" custT="1"/>
      <dgm:spPr/>
      <dgm:t>
        <a:bodyPr/>
        <a:lstStyle/>
        <a:p>
          <a:r>
            <a:rPr lang="en-US" sz="2000"/>
            <a:t>Application Submittal</a:t>
          </a:r>
        </a:p>
      </dgm:t>
    </dgm:pt>
    <dgm:pt modelId="{EC554916-5B95-8F49-899F-4DD6AF29B8F0}" type="parTrans" cxnId="{C6C311E3-793C-D747-AF04-B6085CC5D0C5}">
      <dgm:prSet/>
      <dgm:spPr/>
      <dgm:t>
        <a:bodyPr/>
        <a:lstStyle/>
        <a:p>
          <a:endParaRPr lang="en-US" sz="1200"/>
        </a:p>
      </dgm:t>
    </dgm:pt>
    <dgm:pt modelId="{0EBB0B2A-EE80-9D43-94D9-7837DA852179}" type="sibTrans" cxnId="{C6C311E3-793C-D747-AF04-B6085CC5D0C5}">
      <dgm:prSet/>
      <dgm:spPr/>
      <dgm:t>
        <a:bodyPr/>
        <a:lstStyle/>
        <a:p>
          <a:endParaRPr lang="en-US" sz="1200"/>
        </a:p>
      </dgm:t>
    </dgm:pt>
    <dgm:pt modelId="{C1D59311-FB3B-9545-8CC8-0C5BAB3DF3DE}">
      <dgm:prSet phldrT="[Text]" custT="1"/>
      <dgm:spPr/>
      <dgm:t>
        <a:bodyPr/>
        <a:lstStyle/>
        <a:p>
          <a:r>
            <a:rPr lang="en-US" sz="2000"/>
            <a:t>Completeness Review</a:t>
          </a:r>
        </a:p>
      </dgm:t>
    </dgm:pt>
    <dgm:pt modelId="{67C3937E-3BD9-2448-B76C-8CA6AD287C24}" type="parTrans" cxnId="{C3CDA9FE-8FC7-1E4B-A65F-3900B516DFAE}">
      <dgm:prSet/>
      <dgm:spPr/>
      <dgm:t>
        <a:bodyPr/>
        <a:lstStyle/>
        <a:p>
          <a:endParaRPr lang="en-US" sz="1200"/>
        </a:p>
      </dgm:t>
    </dgm:pt>
    <dgm:pt modelId="{B4953BE4-044A-DB42-8D86-3FF576CBAC5B}" type="sibTrans" cxnId="{C3CDA9FE-8FC7-1E4B-A65F-3900B516DFAE}">
      <dgm:prSet/>
      <dgm:spPr/>
      <dgm:t>
        <a:bodyPr/>
        <a:lstStyle/>
        <a:p>
          <a:endParaRPr lang="en-US" sz="1200"/>
        </a:p>
      </dgm:t>
    </dgm:pt>
    <dgm:pt modelId="{31CC2906-04F7-F947-9FB1-B98E7B8D0942}">
      <dgm:prSet phldrT="[Text]" custT="1"/>
      <dgm:spPr/>
      <dgm:t>
        <a:bodyPr/>
        <a:lstStyle/>
        <a:p>
          <a:r>
            <a:rPr lang="en-US" sz="2000"/>
            <a:t>Threshold Reviews, Scoring &amp; Ranking</a:t>
          </a:r>
        </a:p>
      </dgm:t>
    </dgm:pt>
    <dgm:pt modelId="{CBD840DE-DEF1-F04B-B733-8C79841D366E}" type="parTrans" cxnId="{96236E21-6F1F-2D4C-AC85-E50F2A4527E2}">
      <dgm:prSet/>
      <dgm:spPr/>
      <dgm:t>
        <a:bodyPr/>
        <a:lstStyle/>
        <a:p>
          <a:endParaRPr lang="en-US" sz="1200"/>
        </a:p>
      </dgm:t>
    </dgm:pt>
    <dgm:pt modelId="{2449CA59-CFD9-EB41-8FDB-7909922BE5CE}" type="sibTrans" cxnId="{96236E21-6F1F-2D4C-AC85-E50F2A4527E2}">
      <dgm:prSet/>
      <dgm:spPr/>
      <dgm:t>
        <a:bodyPr/>
        <a:lstStyle/>
        <a:p>
          <a:endParaRPr lang="en-US" sz="1200"/>
        </a:p>
      </dgm:t>
    </dgm:pt>
    <dgm:pt modelId="{C9381321-804A-404F-A6BF-E5893E4A47EE}">
      <dgm:prSet phldrT="[Text]" custT="1"/>
      <dgm:spPr/>
      <dgm:t>
        <a:bodyPr/>
        <a:lstStyle/>
        <a:p>
          <a:r>
            <a:rPr lang="en-US" sz="2000"/>
            <a:t>Preliminary Underwriting Review</a:t>
          </a:r>
        </a:p>
      </dgm:t>
    </dgm:pt>
    <dgm:pt modelId="{CF9FCDEE-70BE-EC48-9303-D44953866F13}" type="parTrans" cxnId="{D67CA82C-7675-314D-95EE-C74B8E21BC37}">
      <dgm:prSet/>
      <dgm:spPr/>
      <dgm:t>
        <a:bodyPr/>
        <a:lstStyle/>
        <a:p>
          <a:endParaRPr lang="en-US" sz="1200"/>
        </a:p>
      </dgm:t>
    </dgm:pt>
    <dgm:pt modelId="{F930176A-8DE1-5C43-9565-B5A5DF1EB6CA}" type="sibTrans" cxnId="{D67CA82C-7675-314D-95EE-C74B8E21BC37}">
      <dgm:prSet/>
      <dgm:spPr/>
      <dgm:t>
        <a:bodyPr/>
        <a:lstStyle/>
        <a:p>
          <a:endParaRPr lang="en-US" sz="1200"/>
        </a:p>
      </dgm:t>
    </dgm:pt>
    <dgm:pt modelId="{E716A231-D1AD-EE48-83C6-7CF25DC2B32B}">
      <dgm:prSet phldrT="[Text]" custT="1"/>
      <dgm:spPr/>
      <dgm:t>
        <a:bodyPr/>
        <a:lstStyle/>
        <a:p>
          <a:r>
            <a:rPr lang="en-US" sz="2000"/>
            <a:t>Applicant Interviews</a:t>
          </a:r>
        </a:p>
      </dgm:t>
    </dgm:pt>
    <dgm:pt modelId="{4F70378E-5298-9E4E-B66E-D70ABD1DE0F6}" type="parTrans" cxnId="{ADD62675-EDB2-4D44-B7A0-CDFE0E7E5B87}">
      <dgm:prSet/>
      <dgm:spPr/>
      <dgm:t>
        <a:bodyPr/>
        <a:lstStyle/>
        <a:p>
          <a:endParaRPr lang="en-US" sz="1200"/>
        </a:p>
      </dgm:t>
    </dgm:pt>
    <dgm:pt modelId="{5391A062-9ECE-9743-9D3D-5C9F29C392AB}" type="sibTrans" cxnId="{ADD62675-EDB2-4D44-B7A0-CDFE0E7E5B87}">
      <dgm:prSet/>
      <dgm:spPr/>
      <dgm:t>
        <a:bodyPr/>
        <a:lstStyle/>
        <a:p>
          <a:endParaRPr lang="en-US" sz="1200"/>
        </a:p>
      </dgm:t>
    </dgm:pt>
    <dgm:pt modelId="{D553AF49-4D70-1D45-8FBA-39ABADD970F7}">
      <dgm:prSet phldrT="[Text]" custT="1"/>
      <dgm:spPr/>
      <dgm:t>
        <a:bodyPr/>
        <a:lstStyle/>
        <a:p>
          <a:r>
            <a:rPr lang="en-US" sz="2000"/>
            <a:t>One-time supplemental information accepted from applicant responsive to interview questions and follow-up</a:t>
          </a:r>
        </a:p>
      </dgm:t>
    </dgm:pt>
    <dgm:pt modelId="{F00AD6AD-9C43-414B-942B-8EC87D70D692}" type="parTrans" cxnId="{3437864E-C930-8642-AA11-7CD139F4663D}">
      <dgm:prSet/>
      <dgm:spPr/>
      <dgm:t>
        <a:bodyPr/>
        <a:lstStyle/>
        <a:p>
          <a:endParaRPr lang="en-US" sz="1200"/>
        </a:p>
      </dgm:t>
    </dgm:pt>
    <dgm:pt modelId="{584CAEA3-40C2-C744-84B8-15277359F33B}" type="sibTrans" cxnId="{3437864E-C930-8642-AA11-7CD139F4663D}">
      <dgm:prSet/>
      <dgm:spPr/>
      <dgm:t>
        <a:bodyPr/>
        <a:lstStyle/>
        <a:p>
          <a:endParaRPr lang="en-US" sz="1200"/>
        </a:p>
      </dgm:t>
    </dgm:pt>
    <dgm:pt modelId="{2AC551F0-1918-C14D-A2C1-014C65711844}">
      <dgm:prSet phldrT="[Text]" custT="1"/>
      <dgm:spPr/>
      <dgm:t>
        <a:bodyPr/>
        <a:lstStyle/>
        <a:p>
          <a:r>
            <a:rPr lang="en-US" sz="2000"/>
            <a:t>Feasibility Analysis, Underwriting, Public Benefit &amp; Negotiation</a:t>
          </a:r>
        </a:p>
      </dgm:t>
    </dgm:pt>
    <dgm:pt modelId="{4B304018-C0BD-3243-BA64-EBF10ABAFFFB}" type="parTrans" cxnId="{A5F45792-307B-1B4E-A5C7-6C7D28A1A238}">
      <dgm:prSet/>
      <dgm:spPr/>
      <dgm:t>
        <a:bodyPr/>
        <a:lstStyle/>
        <a:p>
          <a:endParaRPr lang="en-US" sz="1200"/>
        </a:p>
      </dgm:t>
    </dgm:pt>
    <dgm:pt modelId="{FB6112A2-C911-8740-843C-F9AAB5D7E0C7}" type="sibTrans" cxnId="{A5F45792-307B-1B4E-A5C7-6C7D28A1A238}">
      <dgm:prSet/>
      <dgm:spPr/>
      <dgm:t>
        <a:bodyPr/>
        <a:lstStyle/>
        <a:p>
          <a:endParaRPr lang="en-US" sz="1200"/>
        </a:p>
      </dgm:t>
    </dgm:pt>
    <dgm:pt modelId="{07F4818E-E67F-9D42-B937-1A4A160FAEAD}">
      <dgm:prSet phldrT="[Text]" custT="1"/>
      <dgm:spPr/>
      <dgm:t>
        <a:bodyPr/>
        <a:lstStyle/>
        <a:p>
          <a:r>
            <a:rPr lang="en-US" sz="2000"/>
            <a:t>Preliminary Award or Conditional Commitment of Funds </a:t>
          </a:r>
        </a:p>
      </dgm:t>
    </dgm:pt>
    <dgm:pt modelId="{D94C0A69-E6E0-AB4A-A7E7-9476A331D486}" type="parTrans" cxnId="{3B82941E-F53F-144E-98AE-01749CD6436D}">
      <dgm:prSet/>
      <dgm:spPr/>
      <dgm:t>
        <a:bodyPr/>
        <a:lstStyle/>
        <a:p>
          <a:endParaRPr lang="en-US" sz="1200"/>
        </a:p>
      </dgm:t>
    </dgm:pt>
    <dgm:pt modelId="{41433CFA-71F0-6B4A-812E-700DE6F123CD}" type="sibTrans" cxnId="{3B82941E-F53F-144E-98AE-01749CD6436D}">
      <dgm:prSet/>
      <dgm:spPr/>
      <dgm:t>
        <a:bodyPr/>
        <a:lstStyle/>
        <a:p>
          <a:endParaRPr lang="en-US" sz="1200"/>
        </a:p>
      </dgm:t>
    </dgm:pt>
    <dgm:pt modelId="{CE3056AE-BDB4-2240-86CA-68354D24E92A}">
      <dgm:prSet phldrT="[Text]" custT="1"/>
      <dgm:spPr/>
      <dgm:t>
        <a:bodyPr/>
        <a:lstStyle/>
        <a:p>
          <a:r>
            <a:rPr lang="en-US" sz="2000" b="1"/>
            <a:t>Due Diligence:</a:t>
          </a:r>
        </a:p>
        <a:p>
          <a:r>
            <a:rPr lang="en-US" sz="2000"/>
            <a:t>Financing Committment Letters, Market Studies, Environmental Reviews, Section 3, Davis Bacon Wage Rates Established, ADA Review, URA Relocation, AF Fair Housing Plan, Construction  Contracts</a:t>
          </a:r>
        </a:p>
      </dgm:t>
    </dgm:pt>
    <dgm:pt modelId="{30A1F986-AAC8-4E44-B1F6-DE0A596D5338}" type="parTrans" cxnId="{18945A05-DA71-9B46-A234-2BC413E5C14C}">
      <dgm:prSet/>
      <dgm:spPr/>
      <dgm:t>
        <a:bodyPr/>
        <a:lstStyle/>
        <a:p>
          <a:endParaRPr lang="en-US" sz="1200"/>
        </a:p>
      </dgm:t>
    </dgm:pt>
    <dgm:pt modelId="{B9D4CAFA-F5A1-694C-8643-022F39961A15}" type="sibTrans" cxnId="{18945A05-DA71-9B46-A234-2BC413E5C14C}">
      <dgm:prSet/>
      <dgm:spPr/>
      <dgm:t>
        <a:bodyPr/>
        <a:lstStyle/>
        <a:p>
          <a:endParaRPr lang="en-US" sz="1200"/>
        </a:p>
      </dgm:t>
    </dgm:pt>
    <dgm:pt modelId="{587D4F6B-41DF-3246-8C15-CE8409AC25B0}">
      <dgm:prSet custT="1"/>
      <dgm:spPr/>
      <dgm:t>
        <a:bodyPr/>
        <a:lstStyle/>
        <a:p>
          <a:r>
            <a:rPr lang="en-US" sz="2000" b="1"/>
            <a:t>Contract Execution</a:t>
          </a:r>
        </a:p>
        <a:p>
          <a:r>
            <a:rPr lang="en-US" sz="2000"/>
            <a:t>Term Sheet to City Legal for contract drafting, Contract Draft to Applicant for Review &amp; execution Loan Documents</a:t>
          </a:r>
        </a:p>
        <a:p>
          <a:endParaRPr lang="en-US" sz="2000"/>
        </a:p>
      </dgm:t>
    </dgm:pt>
    <dgm:pt modelId="{6ADDA75F-6C7B-5842-92E5-41566E35ECA1}" type="parTrans" cxnId="{000A04C3-EA8F-2141-B164-1CCE653AB652}">
      <dgm:prSet/>
      <dgm:spPr/>
      <dgm:t>
        <a:bodyPr/>
        <a:lstStyle/>
        <a:p>
          <a:endParaRPr lang="en-US" sz="1200"/>
        </a:p>
      </dgm:t>
    </dgm:pt>
    <dgm:pt modelId="{268CCB31-6208-AE4F-BC2B-381D685208CF}" type="sibTrans" cxnId="{000A04C3-EA8F-2141-B164-1CCE653AB652}">
      <dgm:prSet/>
      <dgm:spPr/>
      <dgm:t>
        <a:bodyPr/>
        <a:lstStyle/>
        <a:p>
          <a:endParaRPr lang="en-US" sz="1200"/>
        </a:p>
      </dgm:t>
    </dgm:pt>
    <dgm:pt modelId="{027F4446-E3F8-AA40-9594-2DB0957B4E40}">
      <dgm:prSet custT="1"/>
      <dgm:spPr/>
      <dgm:t>
        <a:bodyPr/>
        <a:lstStyle/>
        <a:p>
          <a:r>
            <a:rPr lang="en-US" sz="2000" b="1"/>
            <a:t>Reporting &amp; Monitoring</a:t>
          </a:r>
        </a:p>
        <a:p>
          <a:r>
            <a:rPr lang="en-US" sz="2000"/>
            <a:t>Davis Bacon, ERR, Secion 3, </a:t>
          </a:r>
          <a:r>
            <a:rPr lang="en-US" sz="2000" u="sng"/>
            <a:t>MWBE hiring </a:t>
          </a:r>
        </a:p>
        <a:p>
          <a:r>
            <a:rPr lang="en-US" sz="2000"/>
            <a:t>Construction Draw-down -&gt; Completion</a:t>
          </a:r>
        </a:p>
        <a:p>
          <a:endParaRPr lang="en-US" sz="2000"/>
        </a:p>
      </dgm:t>
    </dgm:pt>
    <dgm:pt modelId="{33ADCD79-3534-8D4F-BE56-405B03978BFC}" type="parTrans" cxnId="{2B9EFF74-4F44-1049-B62D-4D992DFC3064}">
      <dgm:prSet/>
      <dgm:spPr/>
      <dgm:t>
        <a:bodyPr/>
        <a:lstStyle/>
        <a:p>
          <a:endParaRPr lang="en-US" sz="1200"/>
        </a:p>
      </dgm:t>
    </dgm:pt>
    <dgm:pt modelId="{EBE6B347-D1A1-5D45-BFD1-5E27E57E0E83}" type="sibTrans" cxnId="{2B9EFF74-4F44-1049-B62D-4D992DFC3064}">
      <dgm:prSet/>
      <dgm:spPr/>
      <dgm:t>
        <a:bodyPr/>
        <a:lstStyle/>
        <a:p>
          <a:endParaRPr lang="en-US" sz="1200"/>
        </a:p>
      </dgm:t>
    </dgm:pt>
    <dgm:pt modelId="{E3A8113C-AB4D-C842-8102-5076E51C61EC}">
      <dgm:prSet custT="1"/>
      <dgm:spPr/>
      <dgm:t>
        <a:bodyPr/>
        <a:lstStyle/>
        <a:p>
          <a:r>
            <a:rPr lang="en-US" sz="2000"/>
            <a:t>Compliance &amp; Monitoring -&gt;Contract Closeout</a:t>
          </a:r>
        </a:p>
        <a:p>
          <a:r>
            <a:rPr lang="en-US" sz="2000"/>
            <a:t>Outcome Performance Metrics, Repayment servicing</a:t>
          </a:r>
        </a:p>
        <a:p>
          <a:endParaRPr lang="en-US" sz="2000"/>
        </a:p>
      </dgm:t>
    </dgm:pt>
    <dgm:pt modelId="{475BA9A7-052D-A24D-BD6B-748D6710AB42}" type="parTrans" cxnId="{0EAF93EF-192D-1945-8351-E432A318DAB6}">
      <dgm:prSet/>
      <dgm:spPr/>
      <dgm:t>
        <a:bodyPr/>
        <a:lstStyle/>
        <a:p>
          <a:endParaRPr lang="en-US" sz="1200"/>
        </a:p>
      </dgm:t>
    </dgm:pt>
    <dgm:pt modelId="{161E704E-27DB-7048-96A9-AF6F378D9AD0}" type="sibTrans" cxnId="{0EAF93EF-192D-1945-8351-E432A318DAB6}">
      <dgm:prSet/>
      <dgm:spPr/>
      <dgm:t>
        <a:bodyPr/>
        <a:lstStyle/>
        <a:p>
          <a:endParaRPr lang="en-US" sz="1200"/>
        </a:p>
      </dgm:t>
    </dgm:pt>
    <dgm:pt modelId="{4416E0F7-75DC-154B-BC38-957635B327A6}">
      <dgm:prSet custT="1"/>
      <dgm:spPr/>
      <dgm:t>
        <a:bodyPr/>
        <a:lstStyle/>
        <a:p>
          <a:r>
            <a:rPr lang="en-US" sz="4000"/>
            <a:t>Open-ended (must be complete)</a:t>
          </a:r>
        </a:p>
      </dgm:t>
    </dgm:pt>
    <dgm:pt modelId="{09909167-0E7C-FE46-B9CF-5D3A2E57718D}" type="parTrans" cxnId="{D2EB65D1-390A-B84F-90EE-C5336C946DF2}">
      <dgm:prSet/>
      <dgm:spPr/>
      <dgm:t>
        <a:bodyPr/>
        <a:lstStyle/>
        <a:p>
          <a:endParaRPr lang="en-US"/>
        </a:p>
      </dgm:t>
    </dgm:pt>
    <dgm:pt modelId="{9B29611E-04CC-3940-8AEE-34A9DDE6DEA6}" type="sibTrans" cxnId="{D2EB65D1-390A-B84F-90EE-C5336C946DF2}">
      <dgm:prSet/>
      <dgm:spPr/>
      <dgm:t>
        <a:bodyPr/>
        <a:lstStyle/>
        <a:p>
          <a:endParaRPr lang="en-US"/>
        </a:p>
      </dgm:t>
    </dgm:pt>
    <dgm:pt modelId="{F3BEEE0B-9FAE-E74A-938A-58A80E958A3A}">
      <dgm:prSet custT="1"/>
      <dgm:spPr/>
      <dgm:t>
        <a:bodyPr/>
        <a:lstStyle/>
        <a:p>
          <a:r>
            <a:rPr lang="en-US" sz="4000"/>
            <a:t>15 business days</a:t>
          </a:r>
        </a:p>
      </dgm:t>
    </dgm:pt>
    <dgm:pt modelId="{75173D2A-C028-F942-B4D3-62F00AE4F71F}" type="parTrans" cxnId="{13897146-825B-8948-9C6C-8C47F34E2EF5}">
      <dgm:prSet/>
      <dgm:spPr/>
      <dgm:t>
        <a:bodyPr/>
        <a:lstStyle/>
        <a:p>
          <a:endParaRPr lang="en-US"/>
        </a:p>
      </dgm:t>
    </dgm:pt>
    <dgm:pt modelId="{E80747EC-56EE-3949-9C02-044FD82061AC}" type="sibTrans" cxnId="{13897146-825B-8948-9C6C-8C47F34E2EF5}">
      <dgm:prSet/>
      <dgm:spPr/>
      <dgm:t>
        <a:bodyPr/>
        <a:lstStyle/>
        <a:p>
          <a:endParaRPr lang="en-US"/>
        </a:p>
      </dgm:t>
    </dgm:pt>
    <dgm:pt modelId="{EA4A9697-B04A-C54A-B039-F4617415954C}">
      <dgm:prSet custT="1"/>
      <dgm:spPr/>
      <dgm:t>
        <a:bodyPr/>
        <a:lstStyle/>
        <a:p>
          <a:r>
            <a:rPr lang="en-US" sz="4000"/>
            <a:t>5 business days</a:t>
          </a:r>
        </a:p>
      </dgm:t>
    </dgm:pt>
    <dgm:pt modelId="{F4ACC73A-61F4-C94C-A530-28F29C46FBCA}" type="parTrans" cxnId="{8480F190-2A03-3747-ADCE-16083D4512CC}">
      <dgm:prSet/>
      <dgm:spPr/>
      <dgm:t>
        <a:bodyPr/>
        <a:lstStyle/>
        <a:p>
          <a:endParaRPr lang="en-US"/>
        </a:p>
      </dgm:t>
    </dgm:pt>
    <dgm:pt modelId="{0037C01C-1A19-0A42-9EB2-2A3B670B530B}" type="sibTrans" cxnId="{8480F190-2A03-3747-ADCE-16083D4512CC}">
      <dgm:prSet/>
      <dgm:spPr/>
      <dgm:t>
        <a:bodyPr/>
        <a:lstStyle/>
        <a:p>
          <a:endParaRPr lang="en-US"/>
        </a:p>
      </dgm:t>
    </dgm:pt>
    <dgm:pt modelId="{9969AB5B-8BF8-E240-938E-F62042F65B70}">
      <dgm:prSet custT="1"/>
      <dgm:spPr/>
      <dgm:t>
        <a:bodyPr/>
        <a:lstStyle/>
        <a:p>
          <a:r>
            <a:rPr lang="en-US" sz="4000"/>
            <a:t>15 business days</a:t>
          </a:r>
        </a:p>
      </dgm:t>
    </dgm:pt>
    <dgm:pt modelId="{E18D6847-F560-3040-8205-58A83DA024BC}" type="parTrans" cxnId="{4744FE85-0EAB-4246-A50A-6B6DDB01DACC}">
      <dgm:prSet/>
      <dgm:spPr/>
      <dgm:t>
        <a:bodyPr/>
        <a:lstStyle/>
        <a:p>
          <a:endParaRPr lang="en-US"/>
        </a:p>
      </dgm:t>
    </dgm:pt>
    <dgm:pt modelId="{69632596-C825-E140-A445-D1591CF0E3D5}" type="sibTrans" cxnId="{4744FE85-0EAB-4246-A50A-6B6DDB01DACC}">
      <dgm:prSet/>
      <dgm:spPr/>
      <dgm:t>
        <a:bodyPr/>
        <a:lstStyle/>
        <a:p>
          <a:endParaRPr lang="en-US"/>
        </a:p>
      </dgm:t>
    </dgm:pt>
    <dgm:pt modelId="{A39EB936-4EE1-EC45-A347-9F8A35330324}">
      <dgm:prSet custT="1"/>
      <dgm:spPr/>
      <dgm:t>
        <a:bodyPr/>
        <a:lstStyle/>
        <a:p>
          <a:r>
            <a:rPr lang="en-US" sz="4000"/>
            <a:t>5 business days</a:t>
          </a:r>
        </a:p>
      </dgm:t>
    </dgm:pt>
    <dgm:pt modelId="{36FEC72B-3080-8042-9126-B5D3E2D2C293}" type="parTrans" cxnId="{C7FF9C83-3A08-0D47-BF8D-688631D53687}">
      <dgm:prSet/>
      <dgm:spPr/>
      <dgm:t>
        <a:bodyPr/>
        <a:lstStyle/>
        <a:p>
          <a:endParaRPr lang="en-US"/>
        </a:p>
      </dgm:t>
    </dgm:pt>
    <dgm:pt modelId="{42ED0214-221B-6A42-BBFE-8DFA1BB1AF68}" type="sibTrans" cxnId="{C7FF9C83-3A08-0D47-BF8D-688631D53687}">
      <dgm:prSet/>
      <dgm:spPr/>
      <dgm:t>
        <a:bodyPr/>
        <a:lstStyle/>
        <a:p>
          <a:endParaRPr lang="en-US"/>
        </a:p>
      </dgm:t>
    </dgm:pt>
    <dgm:pt modelId="{80135B37-B207-B34A-90EB-5E0695AC7D8F}">
      <dgm:prSet custT="1"/>
      <dgm:spPr/>
      <dgm:t>
        <a:bodyPr/>
        <a:lstStyle/>
        <a:p>
          <a:r>
            <a:rPr lang="en-US" sz="4000"/>
            <a:t>15 business days</a:t>
          </a:r>
        </a:p>
      </dgm:t>
    </dgm:pt>
    <dgm:pt modelId="{A3B83EF9-4B2B-F448-AFA9-5FEF45AF22B8}" type="parTrans" cxnId="{B60F317F-463E-DF44-99B2-4CAB450879BE}">
      <dgm:prSet/>
      <dgm:spPr/>
      <dgm:t>
        <a:bodyPr/>
        <a:lstStyle/>
        <a:p>
          <a:endParaRPr lang="en-US"/>
        </a:p>
      </dgm:t>
    </dgm:pt>
    <dgm:pt modelId="{B20D57D4-F9FD-4C4E-AB38-70D750884807}" type="sibTrans" cxnId="{B60F317F-463E-DF44-99B2-4CAB450879BE}">
      <dgm:prSet/>
      <dgm:spPr/>
      <dgm:t>
        <a:bodyPr/>
        <a:lstStyle/>
        <a:p>
          <a:endParaRPr lang="en-US"/>
        </a:p>
      </dgm:t>
    </dgm:pt>
    <dgm:pt modelId="{60D513AF-11CB-6F45-860B-904EE2806B66}">
      <dgm:prSet custT="1"/>
      <dgm:spPr/>
      <dgm:t>
        <a:bodyPr/>
        <a:lstStyle/>
        <a:p>
          <a:r>
            <a:rPr lang="en-US" sz="4000"/>
            <a:t>15 business days</a:t>
          </a:r>
        </a:p>
      </dgm:t>
    </dgm:pt>
    <dgm:pt modelId="{CA49698A-B2BA-494C-990D-3EA779546277}" type="parTrans" cxnId="{FF056DC6-776B-EA40-9DC8-69CAE5128DEB}">
      <dgm:prSet/>
      <dgm:spPr/>
      <dgm:t>
        <a:bodyPr/>
        <a:lstStyle/>
        <a:p>
          <a:endParaRPr lang="en-US"/>
        </a:p>
      </dgm:t>
    </dgm:pt>
    <dgm:pt modelId="{A4F09B20-FF34-A64E-A025-EBD47F743D79}" type="sibTrans" cxnId="{FF056DC6-776B-EA40-9DC8-69CAE5128DEB}">
      <dgm:prSet/>
      <dgm:spPr/>
      <dgm:t>
        <a:bodyPr/>
        <a:lstStyle/>
        <a:p>
          <a:endParaRPr lang="en-US"/>
        </a:p>
      </dgm:t>
    </dgm:pt>
    <dgm:pt modelId="{73B36FEE-6B5A-F34E-9457-CD9C512F712C}">
      <dgm:prSet custT="1"/>
      <dgm:spPr/>
      <dgm:t>
        <a:bodyPr/>
        <a:lstStyle/>
        <a:p>
          <a:r>
            <a:rPr lang="en-US" sz="4000"/>
            <a:t>2 business days</a:t>
          </a:r>
        </a:p>
      </dgm:t>
    </dgm:pt>
    <dgm:pt modelId="{0D0FB325-E3EC-8D41-87BC-618A22B49EB5}" type="parTrans" cxnId="{6DE320A9-6CD2-2247-AF1A-A46F6787F431}">
      <dgm:prSet/>
      <dgm:spPr/>
      <dgm:t>
        <a:bodyPr/>
        <a:lstStyle/>
        <a:p>
          <a:endParaRPr lang="en-US"/>
        </a:p>
      </dgm:t>
    </dgm:pt>
    <dgm:pt modelId="{6365FAF8-F2F5-D940-9040-C5FBE6A2BE18}" type="sibTrans" cxnId="{6DE320A9-6CD2-2247-AF1A-A46F6787F431}">
      <dgm:prSet/>
      <dgm:spPr/>
      <dgm:t>
        <a:bodyPr/>
        <a:lstStyle/>
        <a:p>
          <a:endParaRPr lang="en-US"/>
        </a:p>
      </dgm:t>
    </dgm:pt>
    <dgm:pt modelId="{DA5F6327-C56D-A44D-B3B2-FFBBBCFF0FD9}">
      <dgm:prSet custT="1"/>
      <dgm:spPr/>
      <dgm:t>
        <a:bodyPr/>
        <a:lstStyle/>
        <a:p>
          <a:r>
            <a:rPr lang="en-US" sz="4000"/>
            <a:t>45 business days</a:t>
          </a:r>
        </a:p>
      </dgm:t>
    </dgm:pt>
    <dgm:pt modelId="{0A5A2F09-E555-4047-9163-8597B61563D5}" type="parTrans" cxnId="{F0AA61BE-20A9-3541-8692-A59516CD6BAD}">
      <dgm:prSet/>
      <dgm:spPr/>
      <dgm:t>
        <a:bodyPr/>
        <a:lstStyle/>
        <a:p>
          <a:endParaRPr lang="en-US"/>
        </a:p>
      </dgm:t>
    </dgm:pt>
    <dgm:pt modelId="{4CC79FD7-8B3B-5B4F-93D6-352BB444BFDE}" type="sibTrans" cxnId="{F0AA61BE-20A9-3541-8692-A59516CD6BAD}">
      <dgm:prSet/>
      <dgm:spPr/>
      <dgm:t>
        <a:bodyPr/>
        <a:lstStyle/>
        <a:p>
          <a:endParaRPr lang="en-US"/>
        </a:p>
      </dgm:t>
    </dgm:pt>
    <dgm:pt modelId="{1A55B77F-4445-8E4F-8DC4-19F9E8829341}">
      <dgm:prSet custT="1"/>
      <dgm:spPr/>
      <dgm:t>
        <a:bodyPr/>
        <a:lstStyle/>
        <a:p>
          <a:r>
            <a:rPr lang="en-US" sz="4000"/>
            <a:t>10 business days</a:t>
          </a:r>
        </a:p>
      </dgm:t>
    </dgm:pt>
    <dgm:pt modelId="{E3392BB6-3BE2-3F42-AEAB-632C182C5D8F}" type="parTrans" cxnId="{E6002DE5-7279-2B4F-9A12-6EDD157B596A}">
      <dgm:prSet/>
      <dgm:spPr/>
      <dgm:t>
        <a:bodyPr/>
        <a:lstStyle/>
        <a:p>
          <a:endParaRPr lang="en-US"/>
        </a:p>
      </dgm:t>
    </dgm:pt>
    <dgm:pt modelId="{6BF6BCDD-DCF0-3D49-9F12-CC0CD56DFFDE}" type="sibTrans" cxnId="{E6002DE5-7279-2B4F-9A12-6EDD157B596A}">
      <dgm:prSet/>
      <dgm:spPr/>
      <dgm:t>
        <a:bodyPr/>
        <a:lstStyle/>
        <a:p>
          <a:endParaRPr lang="en-US"/>
        </a:p>
      </dgm:t>
    </dgm:pt>
    <dgm:pt modelId="{913FD7E7-DD93-DD4D-B94E-C644ED07B351}">
      <dgm:prSet custT="1"/>
      <dgm:spPr/>
      <dgm:t>
        <a:bodyPr/>
        <a:lstStyle/>
        <a:p>
          <a:r>
            <a:rPr lang="en-US" sz="4000"/>
            <a:t>Construction Period</a:t>
          </a:r>
        </a:p>
      </dgm:t>
    </dgm:pt>
    <dgm:pt modelId="{AEC2648B-211E-0D48-947D-EB089C69F0A1}" type="parTrans" cxnId="{55CF20EF-D7DD-D440-B088-84D466A28210}">
      <dgm:prSet/>
      <dgm:spPr/>
      <dgm:t>
        <a:bodyPr/>
        <a:lstStyle/>
        <a:p>
          <a:endParaRPr lang="en-US"/>
        </a:p>
      </dgm:t>
    </dgm:pt>
    <dgm:pt modelId="{32B6C9D8-20C5-F140-9EAE-927705969433}" type="sibTrans" cxnId="{55CF20EF-D7DD-D440-B088-84D466A28210}">
      <dgm:prSet/>
      <dgm:spPr/>
      <dgm:t>
        <a:bodyPr/>
        <a:lstStyle/>
        <a:p>
          <a:endParaRPr lang="en-US"/>
        </a:p>
      </dgm:t>
    </dgm:pt>
    <dgm:pt modelId="{7CAA83D8-52EE-DF4D-AEEF-CDDC115A04FF}">
      <dgm:prSet custT="1"/>
      <dgm:spPr/>
      <dgm:t>
        <a:bodyPr/>
        <a:lstStyle/>
        <a:p>
          <a:r>
            <a:rPr lang="en-US" sz="4000"/>
            <a:t>Performance Period</a:t>
          </a:r>
        </a:p>
      </dgm:t>
    </dgm:pt>
    <dgm:pt modelId="{A74D8D51-C244-3346-B4C3-FC10A898B290}" type="parTrans" cxnId="{6C9E27B2-398B-9D4D-8DBF-58ADEC3A34B5}">
      <dgm:prSet/>
      <dgm:spPr/>
      <dgm:t>
        <a:bodyPr/>
        <a:lstStyle/>
        <a:p>
          <a:endParaRPr lang="en-US"/>
        </a:p>
      </dgm:t>
    </dgm:pt>
    <dgm:pt modelId="{64380534-4677-124E-86A4-A94D300DC274}" type="sibTrans" cxnId="{6C9E27B2-398B-9D4D-8DBF-58ADEC3A34B5}">
      <dgm:prSet/>
      <dgm:spPr/>
      <dgm:t>
        <a:bodyPr/>
        <a:lstStyle/>
        <a:p>
          <a:endParaRPr lang="en-US"/>
        </a:p>
      </dgm:t>
    </dgm:pt>
    <dgm:pt modelId="{33646689-256A-134C-BC1B-1DAAC5230409}" type="pres">
      <dgm:prSet presAssocID="{0B4F20A0-E515-0F4F-A6EA-2CB9EB641854}" presName="Name0" presStyleCnt="0">
        <dgm:presLayoutVars>
          <dgm:dir/>
          <dgm:animLvl val="lvl"/>
          <dgm:resizeHandles/>
        </dgm:presLayoutVars>
      </dgm:prSet>
      <dgm:spPr/>
    </dgm:pt>
    <dgm:pt modelId="{4A3FA21F-CE58-C74E-8ECC-8F911DDB45B2}" type="pres">
      <dgm:prSet presAssocID="{C35AE8DE-75F0-DF49-A4E8-F56F476BA0B7}" presName="linNode" presStyleCnt="0"/>
      <dgm:spPr/>
    </dgm:pt>
    <dgm:pt modelId="{3F76CEB0-83F3-344F-B394-75C0071018AA}" type="pres">
      <dgm:prSet presAssocID="{C35AE8DE-75F0-DF49-A4E8-F56F476BA0B7}" presName="parentShp" presStyleLbl="node1" presStyleIdx="0" presStyleCnt="12" custScaleY="79601">
        <dgm:presLayoutVars>
          <dgm:bulletEnabled val="1"/>
        </dgm:presLayoutVars>
      </dgm:prSet>
      <dgm:spPr/>
    </dgm:pt>
    <dgm:pt modelId="{6B65F7FE-E48D-DE47-804A-FB42A4CFB531}" type="pres">
      <dgm:prSet presAssocID="{C35AE8DE-75F0-DF49-A4E8-F56F476BA0B7}" presName="childShp" presStyleLbl="bgAccFollowNode1" presStyleIdx="0" presStyleCnt="12">
        <dgm:presLayoutVars>
          <dgm:bulletEnabled val="1"/>
        </dgm:presLayoutVars>
      </dgm:prSet>
      <dgm:spPr/>
    </dgm:pt>
    <dgm:pt modelId="{79ABD21D-0C56-104C-AD66-F4D0D22536B9}" type="pres">
      <dgm:prSet presAssocID="{0EBB0B2A-EE80-9D43-94D9-7837DA852179}" presName="spacing" presStyleCnt="0"/>
      <dgm:spPr/>
    </dgm:pt>
    <dgm:pt modelId="{DDCB9ADF-AFE2-724E-958D-F22BAD458933}" type="pres">
      <dgm:prSet presAssocID="{C1D59311-FB3B-9545-8CC8-0C5BAB3DF3DE}" presName="linNode" presStyleCnt="0"/>
      <dgm:spPr/>
    </dgm:pt>
    <dgm:pt modelId="{14C15580-F286-AC43-8E1F-33F0B61DBC1F}" type="pres">
      <dgm:prSet presAssocID="{C1D59311-FB3B-9545-8CC8-0C5BAB3DF3DE}" presName="parentShp" presStyleLbl="node1" presStyleIdx="1" presStyleCnt="12" custScaleY="66606" custLinFactNeighborX="372" custLinFactNeighborY="-18856">
        <dgm:presLayoutVars>
          <dgm:bulletEnabled val="1"/>
        </dgm:presLayoutVars>
      </dgm:prSet>
      <dgm:spPr/>
    </dgm:pt>
    <dgm:pt modelId="{2F2407FF-9335-1941-8268-8B27B7E0EB4E}" type="pres">
      <dgm:prSet presAssocID="{C1D59311-FB3B-9545-8CC8-0C5BAB3DF3DE}" presName="childShp" presStyleLbl="bgAccFollowNode1" presStyleIdx="1" presStyleCnt="12" custScaleY="90313" custLinFactNeighborX="558" custLinFactNeighborY="-16593">
        <dgm:presLayoutVars>
          <dgm:bulletEnabled val="1"/>
        </dgm:presLayoutVars>
      </dgm:prSet>
      <dgm:spPr/>
    </dgm:pt>
    <dgm:pt modelId="{69D6EBA1-4336-BB4C-B0EC-4E6033C8A1C6}" type="pres">
      <dgm:prSet presAssocID="{B4953BE4-044A-DB42-8D86-3FF576CBAC5B}" presName="spacing" presStyleCnt="0"/>
      <dgm:spPr/>
    </dgm:pt>
    <dgm:pt modelId="{0707F2A7-A7FD-0647-9163-4C9CDA06E539}" type="pres">
      <dgm:prSet presAssocID="{31CC2906-04F7-F947-9FB1-B98E7B8D0942}" presName="linNode" presStyleCnt="0"/>
      <dgm:spPr/>
    </dgm:pt>
    <dgm:pt modelId="{9033492E-2755-6C42-83F6-38ED27820E1F}" type="pres">
      <dgm:prSet presAssocID="{31CC2906-04F7-F947-9FB1-B98E7B8D0942}" presName="parentShp" presStyleLbl="node1" presStyleIdx="2" presStyleCnt="12" custScaleY="83237" custLinFactNeighborX="372" custLinFactNeighborY="-43498">
        <dgm:presLayoutVars>
          <dgm:bulletEnabled val="1"/>
        </dgm:presLayoutVars>
      </dgm:prSet>
      <dgm:spPr/>
    </dgm:pt>
    <dgm:pt modelId="{2E241EF1-40AC-B842-BAED-D7330F4FFAC5}" type="pres">
      <dgm:prSet presAssocID="{31CC2906-04F7-F947-9FB1-B98E7B8D0942}" presName="childShp" presStyleLbl="bgAccFollowNode1" presStyleIdx="2" presStyleCnt="12" custScaleY="117926" custLinFactNeighborX="308" custLinFactNeighborY="-43828">
        <dgm:presLayoutVars>
          <dgm:bulletEnabled val="1"/>
        </dgm:presLayoutVars>
      </dgm:prSet>
      <dgm:spPr/>
    </dgm:pt>
    <dgm:pt modelId="{3F9B7DBC-C780-AB4A-B9BB-9B9750CCBD13}" type="pres">
      <dgm:prSet presAssocID="{2449CA59-CFD9-EB41-8FDB-7909922BE5CE}" presName="spacing" presStyleCnt="0"/>
      <dgm:spPr/>
    </dgm:pt>
    <dgm:pt modelId="{8B6D3018-A694-DC42-984E-E6AC0FD55771}" type="pres">
      <dgm:prSet presAssocID="{C9381321-804A-404F-A6BF-E5893E4A47EE}" presName="linNode" presStyleCnt="0"/>
      <dgm:spPr/>
    </dgm:pt>
    <dgm:pt modelId="{517DE1CD-B2AC-4F4D-80FF-33794E0D5DD3}" type="pres">
      <dgm:prSet presAssocID="{C9381321-804A-404F-A6BF-E5893E4A47EE}" presName="parentShp" presStyleLbl="node1" presStyleIdx="3" presStyleCnt="12" custScaleY="63412" custLinFactNeighborX="124" custLinFactNeighborY="-56964">
        <dgm:presLayoutVars>
          <dgm:bulletEnabled val="1"/>
        </dgm:presLayoutVars>
      </dgm:prSet>
      <dgm:spPr/>
    </dgm:pt>
    <dgm:pt modelId="{93AEE3DA-5B7F-024C-86CE-6676744EBF4D}" type="pres">
      <dgm:prSet presAssocID="{C9381321-804A-404F-A6BF-E5893E4A47EE}" presName="childShp" presStyleLbl="bgAccFollowNode1" presStyleIdx="3" presStyleCnt="12" custScaleY="91051" custLinFactNeighborX="-372" custLinFactNeighborY="-57648">
        <dgm:presLayoutVars>
          <dgm:bulletEnabled val="1"/>
        </dgm:presLayoutVars>
      </dgm:prSet>
      <dgm:spPr/>
    </dgm:pt>
    <dgm:pt modelId="{C79B14E0-5878-CA4C-A085-9F2A9BD2B258}" type="pres">
      <dgm:prSet presAssocID="{F930176A-8DE1-5C43-9565-B5A5DF1EB6CA}" presName="spacing" presStyleCnt="0"/>
      <dgm:spPr/>
    </dgm:pt>
    <dgm:pt modelId="{26796970-6FF6-944D-B111-AD29F8A07161}" type="pres">
      <dgm:prSet presAssocID="{E716A231-D1AD-EE48-83C6-7CF25DC2B32B}" presName="linNode" presStyleCnt="0"/>
      <dgm:spPr/>
    </dgm:pt>
    <dgm:pt modelId="{35D59C7E-3FEB-6040-A1AA-770733104A47}" type="pres">
      <dgm:prSet presAssocID="{E716A231-D1AD-EE48-83C6-7CF25DC2B32B}" presName="parentShp" presStyleLbl="node1" presStyleIdx="4" presStyleCnt="12" custScaleY="88540" custLinFactNeighborX="248" custLinFactNeighborY="-78441">
        <dgm:presLayoutVars>
          <dgm:bulletEnabled val="1"/>
        </dgm:presLayoutVars>
      </dgm:prSet>
      <dgm:spPr/>
    </dgm:pt>
    <dgm:pt modelId="{D5B0A37E-FD75-AA4C-ACA1-FAE0A892FA04}" type="pres">
      <dgm:prSet presAssocID="{E716A231-D1AD-EE48-83C6-7CF25DC2B32B}" presName="childShp" presStyleLbl="bgAccFollowNode1" presStyleIdx="4" presStyleCnt="12" custScaleY="112883" custLinFactNeighborX="186" custLinFactNeighborY="-76177">
        <dgm:presLayoutVars>
          <dgm:bulletEnabled val="1"/>
        </dgm:presLayoutVars>
      </dgm:prSet>
      <dgm:spPr/>
    </dgm:pt>
    <dgm:pt modelId="{B32761F9-D3A3-B943-B400-D604B68580A1}" type="pres">
      <dgm:prSet presAssocID="{5391A062-9ECE-9743-9D3D-5C9F29C392AB}" presName="spacing" presStyleCnt="0"/>
      <dgm:spPr/>
    </dgm:pt>
    <dgm:pt modelId="{95B0E400-AC8D-DF41-B3D0-E518A100FBF6}" type="pres">
      <dgm:prSet presAssocID="{D553AF49-4D70-1D45-8FBA-39ABADD970F7}" presName="linNode" presStyleCnt="0"/>
      <dgm:spPr/>
    </dgm:pt>
    <dgm:pt modelId="{4456F844-AD80-8141-B781-4BE8537AA9AA}" type="pres">
      <dgm:prSet presAssocID="{D553AF49-4D70-1D45-8FBA-39ABADD970F7}" presName="parentShp" presStyleLbl="node1" presStyleIdx="5" presStyleCnt="12" custScaleY="77118" custLinFactY="-2765" custLinFactNeighborX="496" custLinFactNeighborY="-100000">
        <dgm:presLayoutVars>
          <dgm:bulletEnabled val="1"/>
        </dgm:presLayoutVars>
      </dgm:prSet>
      <dgm:spPr/>
    </dgm:pt>
    <dgm:pt modelId="{21906FF2-6802-C44B-B6F3-7E08B035E8B6}" type="pres">
      <dgm:prSet presAssocID="{D553AF49-4D70-1D45-8FBA-39ABADD970F7}" presName="childShp" presStyleLbl="bgAccFollowNode1" presStyleIdx="5" presStyleCnt="12" custScaleY="111976" custLinFactY="-515" custLinFactNeighborX="681" custLinFactNeighborY="-100000">
        <dgm:presLayoutVars>
          <dgm:bulletEnabled val="1"/>
        </dgm:presLayoutVars>
      </dgm:prSet>
      <dgm:spPr/>
    </dgm:pt>
    <dgm:pt modelId="{77880120-86DF-A54C-8895-EE61AE86BF0C}" type="pres">
      <dgm:prSet presAssocID="{584CAEA3-40C2-C744-84B8-15277359F33B}" presName="spacing" presStyleCnt="0"/>
      <dgm:spPr/>
    </dgm:pt>
    <dgm:pt modelId="{67F3AE6B-2DA0-FB43-AD09-18A11FD4ACDB}" type="pres">
      <dgm:prSet presAssocID="{2AC551F0-1918-C14D-A2C1-014C65711844}" presName="linNode" presStyleCnt="0"/>
      <dgm:spPr/>
    </dgm:pt>
    <dgm:pt modelId="{BAB1EACA-56C6-8149-8F87-840E20C4FBA3}" type="pres">
      <dgm:prSet presAssocID="{2AC551F0-1918-C14D-A2C1-014C65711844}" presName="parentShp" presStyleLbl="node1" presStyleIdx="6" presStyleCnt="12" custScaleY="79632" custLinFactY="-20389" custLinFactNeighborX="1116" custLinFactNeighborY="-100000">
        <dgm:presLayoutVars>
          <dgm:bulletEnabled val="1"/>
        </dgm:presLayoutVars>
      </dgm:prSet>
      <dgm:spPr/>
    </dgm:pt>
    <dgm:pt modelId="{9F4453AC-5C13-EA4C-A7EE-A09B99407822}" type="pres">
      <dgm:prSet presAssocID="{2AC551F0-1918-C14D-A2C1-014C65711844}" presName="childShp" presStyleLbl="bgAccFollowNode1" presStyleIdx="6" presStyleCnt="12" custLinFactY="-17322" custLinFactNeighborX="2045" custLinFactNeighborY="-100000">
        <dgm:presLayoutVars>
          <dgm:bulletEnabled val="1"/>
        </dgm:presLayoutVars>
      </dgm:prSet>
      <dgm:spPr/>
    </dgm:pt>
    <dgm:pt modelId="{E7AE2A04-F524-8148-A6B3-D0B1AF1643B7}" type="pres">
      <dgm:prSet presAssocID="{FB6112A2-C911-8740-843C-F9AAB5D7E0C7}" presName="spacing" presStyleCnt="0"/>
      <dgm:spPr/>
    </dgm:pt>
    <dgm:pt modelId="{75FFB3BC-FEDA-3849-9FA3-CB960821A304}" type="pres">
      <dgm:prSet presAssocID="{07F4818E-E67F-9D42-B937-1A4A160FAEAD}" presName="linNode" presStyleCnt="0"/>
      <dgm:spPr/>
    </dgm:pt>
    <dgm:pt modelId="{1A1848EE-577D-F743-B90F-D5B719BC0648}" type="pres">
      <dgm:prSet presAssocID="{07F4818E-E67F-9D42-B937-1A4A160FAEAD}" presName="parentShp" presStyleLbl="node1" presStyleIdx="7" presStyleCnt="12" custScaleY="75220" custLinFactY="-32658" custLinFactNeighborX="248" custLinFactNeighborY="-100000">
        <dgm:presLayoutVars>
          <dgm:bulletEnabled val="1"/>
        </dgm:presLayoutVars>
      </dgm:prSet>
      <dgm:spPr/>
    </dgm:pt>
    <dgm:pt modelId="{03B0446F-087E-4846-AA4F-B65CB159970D}" type="pres">
      <dgm:prSet presAssocID="{07F4818E-E67F-9D42-B937-1A4A160FAEAD}" presName="childShp" presStyleLbl="bgAccFollowNode1" presStyleIdx="7" presStyleCnt="12" custLinFactY="-31891" custLinFactNeighborX="744" custLinFactNeighborY="-100000">
        <dgm:presLayoutVars>
          <dgm:bulletEnabled val="1"/>
        </dgm:presLayoutVars>
      </dgm:prSet>
      <dgm:spPr/>
    </dgm:pt>
    <dgm:pt modelId="{533593C9-084F-7341-9AD0-C7E9031628BE}" type="pres">
      <dgm:prSet presAssocID="{41433CFA-71F0-6B4A-812E-700DE6F123CD}" presName="spacing" presStyleCnt="0"/>
      <dgm:spPr/>
    </dgm:pt>
    <dgm:pt modelId="{A93DA556-3EEE-4142-AB27-A174B11C5590}" type="pres">
      <dgm:prSet presAssocID="{CE3056AE-BDB4-2240-86CA-68354D24E92A}" presName="linNode" presStyleCnt="0"/>
      <dgm:spPr/>
    </dgm:pt>
    <dgm:pt modelId="{FB46FE5D-EACA-7749-8EDF-DCA1EAFA5B3A}" type="pres">
      <dgm:prSet presAssocID="{CE3056AE-BDB4-2240-86CA-68354D24E92A}" presName="parentShp" presStyleLbl="node1" presStyleIdx="8" presStyleCnt="12" custScaleY="151074" custLinFactY="-65631" custLinFactNeighborX="248" custLinFactNeighborY="-100000">
        <dgm:presLayoutVars>
          <dgm:bulletEnabled val="1"/>
        </dgm:presLayoutVars>
      </dgm:prSet>
      <dgm:spPr/>
    </dgm:pt>
    <dgm:pt modelId="{635DDD19-5B1A-DE49-9A81-FF7DE5A99CB0}" type="pres">
      <dgm:prSet presAssocID="{CE3056AE-BDB4-2240-86CA-68354D24E92A}" presName="childShp" presStyleLbl="bgAccFollowNode1" presStyleIdx="8" presStyleCnt="12" custScaleY="203269" custLinFactY="-64864" custLinFactNeighborX="931" custLinFactNeighborY="-100000">
        <dgm:presLayoutVars>
          <dgm:bulletEnabled val="1"/>
        </dgm:presLayoutVars>
      </dgm:prSet>
      <dgm:spPr/>
    </dgm:pt>
    <dgm:pt modelId="{931EA213-C660-774E-ACCC-29A482DB32B5}" type="pres">
      <dgm:prSet presAssocID="{B9D4CAFA-F5A1-694C-8643-022F39961A15}" presName="spacing" presStyleCnt="0"/>
      <dgm:spPr/>
    </dgm:pt>
    <dgm:pt modelId="{D2E9D832-259F-7444-AAB9-EE63F52F5D88}" type="pres">
      <dgm:prSet presAssocID="{587D4F6B-41DF-3246-8C15-CE8409AC25B0}" presName="linNode" presStyleCnt="0"/>
      <dgm:spPr/>
    </dgm:pt>
    <dgm:pt modelId="{2E87B2E6-0072-9A45-9444-C6424BA4BF44}" type="pres">
      <dgm:prSet presAssocID="{587D4F6B-41DF-3246-8C15-CE8409AC25B0}" presName="parentShp" presStyleLbl="node1" presStyleIdx="9" presStyleCnt="12" custScaleY="128994" custLinFactY="-100000" custLinFactNeighborX="-81" custLinFactNeighborY="-110906">
        <dgm:presLayoutVars>
          <dgm:bulletEnabled val="1"/>
        </dgm:presLayoutVars>
      </dgm:prSet>
      <dgm:spPr/>
    </dgm:pt>
    <dgm:pt modelId="{8C59FDCA-9F15-4B49-B714-4ADE9B0E4F36}" type="pres">
      <dgm:prSet presAssocID="{587D4F6B-41DF-3246-8C15-CE8409AC25B0}" presName="childShp" presStyleLbl="bgAccFollowNode1" presStyleIdx="9" presStyleCnt="12" custScaleY="176925" custLinFactY="-100000" custLinFactNeighborX="559" custLinFactNeighborY="-104962">
        <dgm:presLayoutVars>
          <dgm:bulletEnabled val="1"/>
        </dgm:presLayoutVars>
      </dgm:prSet>
      <dgm:spPr/>
    </dgm:pt>
    <dgm:pt modelId="{16517149-F4BD-9D4F-8FFC-73BBBDDFDD84}" type="pres">
      <dgm:prSet presAssocID="{268CCB31-6208-AE4F-BC2B-381D685208CF}" presName="spacing" presStyleCnt="0"/>
      <dgm:spPr/>
    </dgm:pt>
    <dgm:pt modelId="{C055B825-372A-124A-8464-49FE6BCF3DAC}" type="pres">
      <dgm:prSet presAssocID="{027F4446-E3F8-AA40-9594-2DB0957B4E40}" presName="linNode" presStyleCnt="0"/>
      <dgm:spPr/>
    </dgm:pt>
    <dgm:pt modelId="{5DF1D2EC-3048-8040-A442-79FB906E7ABC}" type="pres">
      <dgm:prSet presAssocID="{027F4446-E3F8-AA40-9594-2DB0957B4E40}" presName="parentShp" presStyleLbl="node1" presStyleIdx="10" presStyleCnt="12" custScaleY="129298" custLinFactY="-100000" custLinFactNeighborY="-123204">
        <dgm:presLayoutVars>
          <dgm:bulletEnabled val="1"/>
        </dgm:presLayoutVars>
      </dgm:prSet>
      <dgm:spPr/>
    </dgm:pt>
    <dgm:pt modelId="{6A124313-09D1-4347-8DBB-4E5E238877A1}" type="pres">
      <dgm:prSet presAssocID="{027F4446-E3F8-AA40-9594-2DB0957B4E40}" presName="childShp" presStyleLbl="bgAccFollowNode1" presStyleIdx="10" presStyleCnt="12" custScaleY="156386" custLinFactY="-100000" custLinFactNeighborX="744" custLinFactNeighborY="-122468">
        <dgm:presLayoutVars>
          <dgm:bulletEnabled val="1"/>
        </dgm:presLayoutVars>
      </dgm:prSet>
      <dgm:spPr/>
    </dgm:pt>
    <dgm:pt modelId="{EA04CCE5-8324-D447-B2DD-EFA6BCE8A99E}" type="pres">
      <dgm:prSet presAssocID="{EBE6B347-D1A1-5D45-BFD1-5E27E57E0E83}" presName="spacing" presStyleCnt="0"/>
      <dgm:spPr/>
    </dgm:pt>
    <dgm:pt modelId="{3996DFF2-9D13-2542-8EF4-C878ED6C3B72}" type="pres">
      <dgm:prSet presAssocID="{E3A8113C-AB4D-C842-8102-5076E51C61EC}" presName="linNode" presStyleCnt="0"/>
      <dgm:spPr/>
    </dgm:pt>
    <dgm:pt modelId="{909E9CFD-D9E8-874F-AFC0-29F002054EF9}" type="pres">
      <dgm:prSet presAssocID="{E3A8113C-AB4D-C842-8102-5076E51C61EC}" presName="parentShp" presStyleLbl="node1" presStyleIdx="11" presStyleCnt="12" custLinFactY="-100000" custLinFactNeighborY="-121419">
        <dgm:presLayoutVars>
          <dgm:bulletEnabled val="1"/>
        </dgm:presLayoutVars>
      </dgm:prSet>
      <dgm:spPr/>
    </dgm:pt>
    <dgm:pt modelId="{2E579E01-5160-574B-A65A-90A7787AA617}" type="pres">
      <dgm:prSet presAssocID="{E3A8113C-AB4D-C842-8102-5076E51C61EC}" presName="childShp" presStyleLbl="bgAccFollowNode1" presStyleIdx="11" presStyleCnt="12" custScaleY="113233" custLinFactY="-100000" custLinFactNeighborX="-372" custLinFactNeighborY="-124473">
        <dgm:presLayoutVars>
          <dgm:bulletEnabled val="1"/>
        </dgm:presLayoutVars>
      </dgm:prSet>
      <dgm:spPr/>
    </dgm:pt>
  </dgm:ptLst>
  <dgm:cxnLst>
    <dgm:cxn modelId="{18945A05-DA71-9B46-A234-2BC413E5C14C}" srcId="{0B4F20A0-E515-0F4F-A6EA-2CB9EB641854}" destId="{CE3056AE-BDB4-2240-86CA-68354D24E92A}" srcOrd="8" destOrd="0" parTransId="{30A1F986-AAC8-4E44-B1F6-DE0A596D5338}" sibTransId="{B9D4CAFA-F5A1-694C-8643-022F39961A15}"/>
    <dgm:cxn modelId="{D49F5B0F-C34B-9243-AF4A-5C5836EEA3E2}" type="presOf" srcId="{C1D59311-FB3B-9545-8CC8-0C5BAB3DF3DE}" destId="{14C15580-F286-AC43-8E1F-33F0B61DBC1F}" srcOrd="0" destOrd="0" presId="urn:microsoft.com/office/officeart/2005/8/layout/vList6"/>
    <dgm:cxn modelId="{4026E01B-A328-A847-A661-BCB1826D5814}" type="presOf" srcId="{913FD7E7-DD93-DD4D-B94E-C644ED07B351}" destId="{6A124313-09D1-4347-8DBB-4E5E238877A1}" srcOrd="0" destOrd="0" presId="urn:microsoft.com/office/officeart/2005/8/layout/vList6"/>
    <dgm:cxn modelId="{3B82941E-F53F-144E-98AE-01749CD6436D}" srcId="{0B4F20A0-E515-0F4F-A6EA-2CB9EB641854}" destId="{07F4818E-E67F-9D42-B937-1A4A160FAEAD}" srcOrd="7" destOrd="0" parTransId="{D94C0A69-E6E0-AB4A-A7E7-9476A331D486}" sibTransId="{41433CFA-71F0-6B4A-812E-700DE6F123CD}"/>
    <dgm:cxn modelId="{96236E21-6F1F-2D4C-AC85-E50F2A4527E2}" srcId="{0B4F20A0-E515-0F4F-A6EA-2CB9EB641854}" destId="{31CC2906-04F7-F947-9FB1-B98E7B8D0942}" srcOrd="2" destOrd="0" parTransId="{CBD840DE-DEF1-F04B-B733-8C79841D366E}" sibTransId="{2449CA59-CFD9-EB41-8FDB-7909922BE5CE}"/>
    <dgm:cxn modelId="{F4981A22-4632-C74B-AD73-B9970DAACA97}" type="presOf" srcId="{C35AE8DE-75F0-DF49-A4E8-F56F476BA0B7}" destId="{3F76CEB0-83F3-344F-B394-75C0071018AA}" srcOrd="0" destOrd="0" presId="urn:microsoft.com/office/officeart/2005/8/layout/vList6"/>
    <dgm:cxn modelId="{E784E327-C06D-8645-89BD-062C89B23424}" type="presOf" srcId="{60D513AF-11CB-6F45-860B-904EE2806B66}" destId="{9F4453AC-5C13-EA4C-A7EE-A09B99407822}" srcOrd="0" destOrd="0" presId="urn:microsoft.com/office/officeart/2005/8/layout/vList6"/>
    <dgm:cxn modelId="{D67CA82C-7675-314D-95EE-C74B8E21BC37}" srcId="{0B4F20A0-E515-0F4F-A6EA-2CB9EB641854}" destId="{C9381321-804A-404F-A6BF-E5893E4A47EE}" srcOrd="3" destOrd="0" parTransId="{CF9FCDEE-70BE-EC48-9303-D44953866F13}" sibTransId="{F930176A-8DE1-5C43-9565-B5A5DF1EB6CA}"/>
    <dgm:cxn modelId="{EAEE6D36-84AA-D54A-8949-9105647E6DDD}" type="presOf" srcId="{4416E0F7-75DC-154B-BC38-957635B327A6}" destId="{6B65F7FE-E48D-DE47-804A-FB42A4CFB531}" srcOrd="0" destOrd="0" presId="urn:microsoft.com/office/officeart/2005/8/layout/vList6"/>
    <dgm:cxn modelId="{9148423F-76B4-BE40-819A-1D59B210F8EF}" type="presOf" srcId="{E3A8113C-AB4D-C842-8102-5076E51C61EC}" destId="{909E9CFD-D9E8-874F-AFC0-29F002054EF9}" srcOrd="0" destOrd="0" presId="urn:microsoft.com/office/officeart/2005/8/layout/vList6"/>
    <dgm:cxn modelId="{C0117D5D-7F4B-CF40-8C3D-1F61BFE6F480}" type="presOf" srcId="{7CAA83D8-52EE-DF4D-AEEF-CDDC115A04FF}" destId="{2E579E01-5160-574B-A65A-90A7787AA617}" srcOrd="0" destOrd="0" presId="urn:microsoft.com/office/officeart/2005/8/layout/vList6"/>
    <dgm:cxn modelId="{DD9D7561-9B52-C948-80D3-D29F7104DED8}" type="presOf" srcId="{80135B37-B207-B34A-90EB-5E0695AC7D8F}" destId="{21906FF2-6802-C44B-B6F3-7E08B035E8B6}" srcOrd="0" destOrd="0" presId="urn:microsoft.com/office/officeart/2005/8/layout/vList6"/>
    <dgm:cxn modelId="{13897146-825B-8948-9C6C-8C47F34E2EF5}" srcId="{C1D59311-FB3B-9545-8CC8-0C5BAB3DF3DE}" destId="{F3BEEE0B-9FAE-E74A-938A-58A80E958A3A}" srcOrd="0" destOrd="0" parTransId="{75173D2A-C028-F942-B4D3-62F00AE4F71F}" sibTransId="{E80747EC-56EE-3949-9C02-044FD82061AC}"/>
    <dgm:cxn modelId="{9A92854A-82A4-A745-8794-28F1D5DD5BC1}" type="presOf" srcId="{2AC551F0-1918-C14D-A2C1-014C65711844}" destId="{BAB1EACA-56C6-8149-8F87-840E20C4FBA3}" srcOrd="0" destOrd="0" presId="urn:microsoft.com/office/officeart/2005/8/layout/vList6"/>
    <dgm:cxn modelId="{3D71AE6A-36AB-4443-96C4-D990537694B4}" type="presOf" srcId="{027F4446-E3F8-AA40-9594-2DB0957B4E40}" destId="{5DF1D2EC-3048-8040-A442-79FB906E7ABC}" srcOrd="0" destOrd="0" presId="urn:microsoft.com/office/officeart/2005/8/layout/vList6"/>
    <dgm:cxn modelId="{D7046D6C-333E-6E4A-8A06-317157FDF961}" type="presOf" srcId="{EA4A9697-B04A-C54A-B039-F4617415954C}" destId="{2E241EF1-40AC-B842-BAED-D7330F4FFAC5}" srcOrd="0" destOrd="0" presId="urn:microsoft.com/office/officeart/2005/8/layout/vList6"/>
    <dgm:cxn modelId="{3437864E-C930-8642-AA11-7CD139F4663D}" srcId="{0B4F20A0-E515-0F4F-A6EA-2CB9EB641854}" destId="{D553AF49-4D70-1D45-8FBA-39ABADD970F7}" srcOrd="5" destOrd="0" parTransId="{F00AD6AD-9C43-414B-942B-8EC87D70D692}" sibTransId="{584CAEA3-40C2-C744-84B8-15277359F33B}"/>
    <dgm:cxn modelId="{016EE050-5BC1-C24C-9F16-99C3065D095F}" type="presOf" srcId="{0B4F20A0-E515-0F4F-A6EA-2CB9EB641854}" destId="{33646689-256A-134C-BC1B-1DAAC5230409}" srcOrd="0" destOrd="0" presId="urn:microsoft.com/office/officeart/2005/8/layout/vList6"/>
    <dgm:cxn modelId="{2312DC72-6D7D-9B43-A7C6-2E99641E2381}" type="presOf" srcId="{1A55B77F-4445-8E4F-8DC4-19F9E8829341}" destId="{8C59FDCA-9F15-4B49-B714-4ADE9B0E4F36}" srcOrd="0" destOrd="0" presId="urn:microsoft.com/office/officeart/2005/8/layout/vList6"/>
    <dgm:cxn modelId="{2B9EFF74-4F44-1049-B62D-4D992DFC3064}" srcId="{0B4F20A0-E515-0F4F-A6EA-2CB9EB641854}" destId="{027F4446-E3F8-AA40-9594-2DB0957B4E40}" srcOrd="10" destOrd="0" parTransId="{33ADCD79-3534-8D4F-BE56-405B03978BFC}" sibTransId="{EBE6B347-D1A1-5D45-BFD1-5E27E57E0E83}"/>
    <dgm:cxn modelId="{ADD62675-EDB2-4D44-B7A0-CDFE0E7E5B87}" srcId="{0B4F20A0-E515-0F4F-A6EA-2CB9EB641854}" destId="{E716A231-D1AD-EE48-83C6-7CF25DC2B32B}" srcOrd="4" destOrd="0" parTransId="{4F70378E-5298-9E4E-B66E-D70ABD1DE0F6}" sibTransId="{5391A062-9ECE-9743-9D3D-5C9F29C392AB}"/>
    <dgm:cxn modelId="{B60F317F-463E-DF44-99B2-4CAB450879BE}" srcId="{D553AF49-4D70-1D45-8FBA-39ABADD970F7}" destId="{80135B37-B207-B34A-90EB-5E0695AC7D8F}" srcOrd="0" destOrd="0" parTransId="{A3B83EF9-4B2B-F448-AFA9-5FEF45AF22B8}" sibTransId="{B20D57D4-F9FD-4C4E-AB38-70D750884807}"/>
    <dgm:cxn modelId="{C7FF9C83-3A08-0D47-BF8D-688631D53687}" srcId="{E716A231-D1AD-EE48-83C6-7CF25DC2B32B}" destId="{A39EB936-4EE1-EC45-A347-9F8A35330324}" srcOrd="0" destOrd="0" parTransId="{36FEC72B-3080-8042-9126-B5D3E2D2C293}" sibTransId="{42ED0214-221B-6A42-BBFE-8DFA1BB1AF68}"/>
    <dgm:cxn modelId="{4744FE85-0EAB-4246-A50A-6B6DDB01DACC}" srcId="{C9381321-804A-404F-A6BF-E5893E4A47EE}" destId="{9969AB5B-8BF8-E240-938E-F62042F65B70}" srcOrd="0" destOrd="0" parTransId="{E18D6847-F560-3040-8205-58A83DA024BC}" sibTransId="{69632596-C825-E140-A445-D1591CF0E3D5}"/>
    <dgm:cxn modelId="{1800288B-3B23-A849-B1A4-755218B3E21A}" type="presOf" srcId="{07F4818E-E67F-9D42-B937-1A4A160FAEAD}" destId="{1A1848EE-577D-F743-B90F-D5B719BC0648}" srcOrd="0" destOrd="0" presId="urn:microsoft.com/office/officeart/2005/8/layout/vList6"/>
    <dgm:cxn modelId="{1E09368D-989B-DE4D-833A-5D6338643EEB}" type="presOf" srcId="{9969AB5B-8BF8-E240-938E-F62042F65B70}" destId="{93AEE3DA-5B7F-024C-86CE-6676744EBF4D}" srcOrd="0" destOrd="0" presId="urn:microsoft.com/office/officeart/2005/8/layout/vList6"/>
    <dgm:cxn modelId="{8480F190-2A03-3747-ADCE-16083D4512CC}" srcId="{31CC2906-04F7-F947-9FB1-B98E7B8D0942}" destId="{EA4A9697-B04A-C54A-B039-F4617415954C}" srcOrd="0" destOrd="0" parTransId="{F4ACC73A-61F4-C94C-A530-28F29C46FBCA}" sibTransId="{0037C01C-1A19-0A42-9EB2-2A3B670B530B}"/>
    <dgm:cxn modelId="{A5F45792-307B-1B4E-A5C7-6C7D28A1A238}" srcId="{0B4F20A0-E515-0F4F-A6EA-2CB9EB641854}" destId="{2AC551F0-1918-C14D-A2C1-014C65711844}" srcOrd="6" destOrd="0" parTransId="{4B304018-C0BD-3243-BA64-EBF10ABAFFFB}" sibTransId="{FB6112A2-C911-8740-843C-F9AAB5D7E0C7}"/>
    <dgm:cxn modelId="{EAB40B95-5196-FE4D-A133-DCD918D50375}" type="presOf" srcId="{CE3056AE-BDB4-2240-86CA-68354D24E92A}" destId="{FB46FE5D-EACA-7749-8EDF-DCA1EAFA5B3A}" srcOrd="0" destOrd="0" presId="urn:microsoft.com/office/officeart/2005/8/layout/vList6"/>
    <dgm:cxn modelId="{905E0E99-6483-1E41-831B-8E78145BD254}" type="presOf" srcId="{D553AF49-4D70-1D45-8FBA-39ABADD970F7}" destId="{4456F844-AD80-8141-B781-4BE8537AA9AA}" srcOrd="0" destOrd="0" presId="urn:microsoft.com/office/officeart/2005/8/layout/vList6"/>
    <dgm:cxn modelId="{CC81B69C-4F79-FF45-A1C9-F43E753D8507}" type="presOf" srcId="{C9381321-804A-404F-A6BF-E5893E4A47EE}" destId="{517DE1CD-B2AC-4F4D-80FF-33794E0D5DD3}" srcOrd="0" destOrd="0" presId="urn:microsoft.com/office/officeart/2005/8/layout/vList6"/>
    <dgm:cxn modelId="{6DE320A9-6CD2-2247-AF1A-A46F6787F431}" srcId="{07F4818E-E67F-9D42-B937-1A4A160FAEAD}" destId="{73B36FEE-6B5A-F34E-9457-CD9C512F712C}" srcOrd="0" destOrd="0" parTransId="{0D0FB325-E3EC-8D41-87BC-618A22B49EB5}" sibTransId="{6365FAF8-F2F5-D940-9040-C5FBE6A2BE18}"/>
    <dgm:cxn modelId="{6C9E27B2-398B-9D4D-8DBF-58ADEC3A34B5}" srcId="{E3A8113C-AB4D-C842-8102-5076E51C61EC}" destId="{7CAA83D8-52EE-DF4D-AEEF-CDDC115A04FF}" srcOrd="0" destOrd="0" parTransId="{A74D8D51-C244-3346-B4C3-FC10A898B290}" sibTransId="{64380534-4677-124E-86A4-A94D300DC274}"/>
    <dgm:cxn modelId="{6E3432BC-1057-B246-B97A-E387F424BD2B}" type="presOf" srcId="{31CC2906-04F7-F947-9FB1-B98E7B8D0942}" destId="{9033492E-2755-6C42-83F6-38ED27820E1F}" srcOrd="0" destOrd="0" presId="urn:microsoft.com/office/officeart/2005/8/layout/vList6"/>
    <dgm:cxn modelId="{F0AA61BE-20A9-3541-8692-A59516CD6BAD}" srcId="{CE3056AE-BDB4-2240-86CA-68354D24E92A}" destId="{DA5F6327-C56D-A44D-B3B2-FFBBBCFF0FD9}" srcOrd="0" destOrd="0" parTransId="{0A5A2F09-E555-4047-9163-8597B61563D5}" sibTransId="{4CC79FD7-8B3B-5B4F-93D6-352BB444BFDE}"/>
    <dgm:cxn modelId="{000A04C3-EA8F-2141-B164-1CCE653AB652}" srcId="{0B4F20A0-E515-0F4F-A6EA-2CB9EB641854}" destId="{587D4F6B-41DF-3246-8C15-CE8409AC25B0}" srcOrd="9" destOrd="0" parTransId="{6ADDA75F-6C7B-5842-92E5-41566E35ECA1}" sibTransId="{268CCB31-6208-AE4F-BC2B-381D685208CF}"/>
    <dgm:cxn modelId="{FF056DC6-776B-EA40-9DC8-69CAE5128DEB}" srcId="{2AC551F0-1918-C14D-A2C1-014C65711844}" destId="{60D513AF-11CB-6F45-860B-904EE2806B66}" srcOrd="0" destOrd="0" parTransId="{CA49698A-B2BA-494C-990D-3EA779546277}" sibTransId="{A4F09B20-FF34-A64E-A025-EBD47F743D79}"/>
    <dgm:cxn modelId="{E59296C6-1EF0-8841-9ED2-232051DD0B56}" type="presOf" srcId="{F3BEEE0B-9FAE-E74A-938A-58A80E958A3A}" destId="{2F2407FF-9335-1941-8268-8B27B7E0EB4E}" srcOrd="0" destOrd="0" presId="urn:microsoft.com/office/officeart/2005/8/layout/vList6"/>
    <dgm:cxn modelId="{6373A6C6-0AF8-604E-AC68-A1D47D683143}" type="presOf" srcId="{DA5F6327-C56D-A44D-B3B2-FFBBBCFF0FD9}" destId="{635DDD19-5B1A-DE49-9A81-FF7DE5A99CB0}" srcOrd="0" destOrd="0" presId="urn:microsoft.com/office/officeart/2005/8/layout/vList6"/>
    <dgm:cxn modelId="{2B75E2CD-6D11-A142-AC49-852F0EE9BEAC}" type="presOf" srcId="{587D4F6B-41DF-3246-8C15-CE8409AC25B0}" destId="{2E87B2E6-0072-9A45-9444-C6424BA4BF44}" srcOrd="0" destOrd="0" presId="urn:microsoft.com/office/officeart/2005/8/layout/vList6"/>
    <dgm:cxn modelId="{D2EB65D1-390A-B84F-90EE-C5336C946DF2}" srcId="{C35AE8DE-75F0-DF49-A4E8-F56F476BA0B7}" destId="{4416E0F7-75DC-154B-BC38-957635B327A6}" srcOrd="0" destOrd="0" parTransId="{09909167-0E7C-FE46-B9CF-5D3A2E57718D}" sibTransId="{9B29611E-04CC-3940-8AEE-34A9DDE6DEA6}"/>
    <dgm:cxn modelId="{28F6EFD8-97A1-8C43-B391-9FC33E7E52FB}" type="presOf" srcId="{E716A231-D1AD-EE48-83C6-7CF25DC2B32B}" destId="{35D59C7E-3FEB-6040-A1AA-770733104A47}" srcOrd="0" destOrd="0" presId="urn:microsoft.com/office/officeart/2005/8/layout/vList6"/>
    <dgm:cxn modelId="{13A53FDF-F4A1-5542-BEE8-7BE2333A2F8A}" type="presOf" srcId="{73B36FEE-6B5A-F34E-9457-CD9C512F712C}" destId="{03B0446F-087E-4846-AA4F-B65CB159970D}" srcOrd="0" destOrd="0" presId="urn:microsoft.com/office/officeart/2005/8/layout/vList6"/>
    <dgm:cxn modelId="{C6C311E3-793C-D747-AF04-B6085CC5D0C5}" srcId="{0B4F20A0-E515-0F4F-A6EA-2CB9EB641854}" destId="{C35AE8DE-75F0-DF49-A4E8-F56F476BA0B7}" srcOrd="0" destOrd="0" parTransId="{EC554916-5B95-8F49-899F-4DD6AF29B8F0}" sibTransId="{0EBB0B2A-EE80-9D43-94D9-7837DA852179}"/>
    <dgm:cxn modelId="{E6002DE5-7279-2B4F-9A12-6EDD157B596A}" srcId="{587D4F6B-41DF-3246-8C15-CE8409AC25B0}" destId="{1A55B77F-4445-8E4F-8DC4-19F9E8829341}" srcOrd="0" destOrd="0" parTransId="{E3392BB6-3BE2-3F42-AEAB-632C182C5D8F}" sibTransId="{6BF6BCDD-DCF0-3D49-9F12-CC0CD56DFFDE}"/>
    <dgm:cxn modelId="{55CF20EF-D7DD-D440-B088-84D466A28210}" srcId="{027F4446-E3F8-AA40-9594-2DB0957B4E40}" destId="{913FD7E7-DD93-DD4D-B94E-C644ED07B351}" srcOrd="0" destOrd="0" parTransId="{AEC2648B-211E-0D48-947D-EB089C69F0A1}" sibTransId="{32B6C9D8-20C5-F140-9EAE-927705969433}"/>
    <dgm:cxn modelId="{0EAF93EF-192D-1945-8351-E432A318DAB6}" srcId="{0B4F20A0-E515-0F4F-A6EA-2CB9EB641854}" destId="{E3A8113C-AB4D-C842-8102-5076E51C61EC}" srcOrd="11" destOrd="0" parTransId="{475BA9A7-052D-A24D-BD6B-748D6710AB42}" sibTransId="{161E704E-27DB-7048-96A9-AF6F378D9AD0}"/>
    <dgm:cxn modelId="{AE8960FB-E065-5049-AD18-7871559E1FF0}" type="presOf" srcId="{A39EB936-4EE1-EC45-A347-9F8A35330324}" destId="{D5B0A37E-FD75-AA4C-ACA1-FAE0A892FA04}" srcOrd="0" destOrd="0" presId="urn:microsoft.com/office/officeart/2005/8/layout/vList6"/>
    <dgm:cxn modelId="{C3CDA9FE-8FC7-1E4B-A65F-3900B516DFAE}" srcId="{0B4F20A0-E515-0F4F-A6EA-2CB9EB641854}" destId="{C1D59311-FB3B-9545-8CC8-0C5BAB3DF3DE}" srcOrd="1" destOrd="0" parTransId="{67C3937E-3BD9-2448-B76C-8CA6AD287C24}" sibTransId="{B4953BE4-044A-DB42-8D86-3FF576CBAC5B}"/>
    <dgm:cxn modelId="{9E62FCF3-8D41-C14D-B231-3E93F5C46621}" type="presParOf" srcId="{33646689-256A-134C-BC1B-1DAAC5230409}" destId="{4A3FA21F-CE58-C74E-8ECC-8F911DDB45B2}" srcOrd="0" destOrd="0" presId="urn:microsoft.com/office/officeart/2005/8/layout/vList6"/>
    <dgm:cxn modelId="{0642E5C6-B7DD-7947-B526-88BDB7E78716}" type="presParOf" srcId="{4A3FA21F-CE58-C74E-8ECC-8F911DDB45B2}" destId="{3F76CEB0-83F3-344F-B394-75C0071018AA}" srcOrd="0" destOrd="0" presId="urn:microsoft.com/office/officeart/2005/8/layout/vList6"/>
    <dgm:cxn modelId="{C018355F-4433-8644-8648-3FA3613F246E}" type="presParOf" srcId="{4A3FA21F-CE58-C74E-8ECC-8F911DDB45B2}" destId="{6B65F7FE-E48D-DE47-804A-FB42A4CFB531}" srcOrd="1" destOrd="0" presId="urn:microsoft.com/office/officeart/2005/8/layout/vList6"/>
    <dgm:cxn modelId="{DF01A1C7-677F-D34E-B33B-9462B3D7D169}" type="presParOf" srcId="{33646689-256A-134C-BC1B-1DAAC5230409}" destId="{79ABD21D-0C56-104C-AD66-F4D0D22536B9}" srcOrd="1" destOrd="0" presId="urn:microsoft.com/office/officeart/2005/8/layout/vList6"/>
    <dgm:cxn modelId="{85B35790-F793-FD4D-A14D-F60C9B284A27}" type="presParOf" srcId="{33646689-256A-134C-BC1B-1DAAC5230409}" destId="{DDCB9ADF-AFE2-724E-958D-F22BAD458933}" srcOrd="2" destOrd="0" presId="urn:microsoft.com/office/officeart/2005/8/layout/vList6"/>
    <dgm:cxn modelId="{5B032975-EDF2-E645-9D11-5604E23541F0}" type="presParOf" srcId="{DDCB9ADF-AFE2-724E-958D-F22BAD458933}" destId="{14C15580-F286-AC43-8E1F-33F0B61DBC1F}" srcOrd="0" destOrd="0" presId="urn:microsoft.com/office/officeart/2005/8/layout/vList6"/>
    <dgm:cxn modelId="{7DB6B9F4-08E4-4042-8BC6-2189C47ACC66}" type="presParOf" srcId="{DDCB9ADF-AFE2-724E-958D-F22BAD458933}" destId="{2F2407FF-9335-1941-8268-8B27B7E0EB4E}" srcOrd="1" destOrd="0" presId="urn:microsoft.com/office/officeart/2005/8/layout/vList6"/>
    <dgm:cxn modelId="{9DBA9104-F0A0-D74B-92E0-D141189018E4}" type="presParOf" srcId="{33646689-256A-134C-BC1B-1DAAC5230409}" destId="{69D6EBA1-4336-BB4C-B0EC-4E6033C8A1C6}" srcOrd="3" destOrd="0" presId="urn:microsoft.com/office/officeart/2005/8/layout/vList6"/>
    <dgm:cxn modelId="{07CAF522-F2C0-F944-B0B5-6FD7267BAD1E}" type="presParOf" srcId="{33646689-256A-134C-BC1B-1DAAC5230409}" destId="{0707F2A7-A7FD-0647-9163-4C9CDA06E539}" srcOrd="4" destOrd="0" presId="urn:microsoft.com/office/officeart/2005/8/layout/vList6"/>
    <dgm:cxn modelId="{8CCB2952-4E1F-AA42-BF1B-091708313C87}" type="presParOf" srcId="{0707F2A7-A7FD-0647-9163-4C9CDA06E539}" destId="{9033492E-2755-6C42-83F6-38ED27820E1F}" srcOrd="0" destOrd="0" presId="urn:microsoft.com/office/officeart/2005/8/layout/vList6"/>
    <dgm:cxn modelId="{6D7565F2-C3B1-8340-9494-2E9AAED2C5EB}" type="presParOf" srcId="{0707F2A7-A7FD-0647-9163-4C9CDA06E539}" destId="{2E241EF1-40AC-B842-BAED-D7330F4FFAC5}" srcOrd="1" destOrd="0" presId="urn:microsoft.com/office/officeart/2005/8/layout/vList6"/>
    <dgm:cxn modelId="{BA73E71A-33C4-4D4A-BDBD-0D9E5DF1AC33}" type="presParOf" srcId="{33646689-256A-134C-BC1B-1DAAC5230409}" destId="{3F9B7DBC-C780-AB4A-B9BB-9B9750CCBD13}" srcOrd="5" destOrd="0" presId="urn:microsoft.com/office/officeart/2005/8/layout/vList6"/>
    <dgm:cxn modelId="{8421DB7C-6E3D-AD4A-A13F-4D76E26909FF}" type="presParOf" srcId="{33646689-256A-134C-BC1B-1DAAC5230409}" destId="{8B6D3018-A694-DC42-984E-E6AC0FD55771}" srcOrd="6" destOrd="0" presId="urn:microsoft.com/office/officeart/2005/8/layout/vList6"/>
    <dgm:cxn modelId="{6E6C16E5-BBB7-4342-8C98-9CE406537566}" type="presParOf" srcId="{8B6D3018-A694-DC42-984E-E6AC0FD55771}" destId="{517DE1CD-B2AC-4F4D-80FF-33794E0D5DD3}" srcOrd="0" destOrd="0" presId="urn:microsoft.com/office/officeart/2005/8/layout/vList6"/>
    <dgm:cxn modelId="{31FB9159-8686-2649-9AFA-B57D1259E8B0}" type="presParOf" srcId="{8B6D3018-A694-DC42-984E-E6AC0FD55771}" destId="{93AEE3DA-5B7F-024C-86CE-6676744EBF4D}" srcOrd="1" destOrd="0" presId="urn:microsoft.com/office/officeart/2005/8/layout/vList6"/>
    <dgm:cxn modelId="{103478BF-2142-E749-8168-35E6B2A54A4E}" type="presParOf" srcId="{33646689-256A-134C-BC1B-1DAAC5230409}" destId="{C79B14E0-5878-CA4C-A085-9F2A9BD2B258}" srcOrd="7" destOrd="0" presId="urn:microsoft.com/office/officeart/2005/8/layout/vList6"/>
    <dgm:cxn modelId="{7F5F531C-04F4-184D-A937-71BF4EF4A1C3}" type="presParOf" srcId="{33646689-256A-134C-BC1B-1DAAC5230409}" destId="{26796970-6FF6-944D-B111-AD29F8A07161}" srcOrd="8" destOrd="0" presId="urn:microsoft.com/office/officeart/2005/8/layout/vList6"/>
    <dgm:cxn modelId="{336B2E68-C7F4-3343-82E6-D690C876E43C}" type="presParOf" srcId="{26796970-6FF6-944D-B111-AD29F8A07161}" destId="{35D59C7E-3FEB-6040-A1AA-770733104A47}" srcOrd="0" destOrd="0" presId="urn:microsoft.com/office/officeart/2005/8/layout/vList6"/>
    <dgm:cxn modelId="{60403D35-85B9-524C-9041-6A594C0B57DB}" type="presParOf" srcId="{26796970-6FF6-944D-B111-AD29F8A07161}" destId="{D5B0A37E-FD75-AA4C-ACA1-FAE0A892FA04}" srcOrd="1" destOrd="0" presId="urn:microsoft.com/office/officeart/2005/8/layout/vList6"/>
    <dgm:cxn modelId="{F6D9845C-0E9E-CE40-86FA-B30B689EEBE4}" type="presParOf" srcId="{33646689-256A-134C-BC1B-1DAAC5230409}" destId="{B32761F9-D3A3-B943-B400-D604B68580A1}" srcOrd="9" destOrd="0" presId="urn:microsoft.com/office/officeart/2005/8/layout/vList6"/>
    <dgm:cxn modelId="{0BAF8F20-F48B-6347-9CE9-C7DA4B58F3A9}" type="presParOf" srcId="{33646689-256A-134C-BC1B-1DAAC5230409}" destId="{95B0E400-AC8D-DF41-B3D0-E518A100FBF6}" srcOrd="10" destOrd="0" presId="urn:microsoft.com/office/officeart/2005/8/layout/vList6"/>
    <dgm:cxn modelId="{9AC908EE-5CE4-9F4B-9855-F06340AF5422}" type="presParOf" srcId="{95B0E400-AC8D-DF41-B3D0-E518A100FBF6}" destId="{4456F844-AD80-8141-B781-4BE8537AA9AA}" srcOrd="0" destOrd="0" presId="urn:microsoft.com/office/officeart/2005/8/layout/vList6"/>
    <dgm:cxn modelId="{6800B977-D6C4-7545-9BBE-6A3E290DCF69}" type="presParOf" srcId="{95B0E400-AC8D-DF41-B3D0-E518A100FBF6}" destId="{21906FF2-6802-C44B-B6F3-7E08B035E8B6}" srcOrd="1" destOrd="0" presId="urn:microsoft.com/office/officeart/2005/8/layout/vList6"/>
    <dgm:cxn modelId="{E940C6AE-B490-6D49-84F7-CFF567AF1EA2}" type="presParOf" srcId="{33646689-256A-134C-BC1B-1DAAC5230409}" destId="{77880120-86DF-A54C-8895-EE61AE86BF0C}" srcOrd="11" destOrd="0" presId="urn:microsoft.com/office/officeart/2005/8/layout/vList6"/>
    <dgm:cxn modelId="{AECD0677-9CC6-4B43-B024-F7844E2ED4C2}" type="presParOf" srcId="{33646689-256A-134C-BC1B-1DAAC5230409}" destId="{67F3AE6B-2DA0-FB43-AD09-18A11FD4ACDB}" srcOrd="12" destOrd="0" presId="urn:microsoft.com/office/officeart/2005/8/layout/vList6"/>
    <dgm:cxn modelId="{C282A177-D610-C047-AFAE-55AAC22A3D6F}" type="presParOf" srcId="{67F3AE6B-2DA0-FB43-AD09-18A11FD4ACDB}" destId="{BAB1EACA-56C6-8149-8F87-840E20C4FBA3}" srcOrd="0" destOrd="0" presId="urn:microsoft.com/office/officeart/2005/8/layout/vList6"/>
    <dgm:cxn modelId="{4D82BF3A-E1C3-544E-A02A-65F2A5701E97}" type="presParOf" srcId="{67F3AE6B-2DA0-FB43-AD09-18A11FD4ACDB}" destId="{9F4453AC-5C13-EA4C-A7EE-A09B99407822}" srcOrd="1" destOrd="0" presId="urn:microsoft.com/office/officeart/2005/8/layout/vList6"/>
    <dgm:cxn modelId="{4B6EF3D2-E82C-354B-AB51-5799D7F1944F}" type="presParOf" srcId="{33646689-256A-134C-BC1B-1DAAC5230409}" destId="{E7AE2A04-F524-8148-A6B3-D0B1AF1643B7}" srcOrd="13" destOrd="0" presId="urn:microsoft.com/office/officeart/2005/8/layout/vList6"/>
    <dgm:cxn modelId="{403F8A5A-1B0C-C346-89EC-AFE1EF009EA4}" type="presParOf" srcId="{33646689-256A-134C-BC1B-1DAAC5230409}" destId="{75FFB3BC-FEDA-3849-9FA3-CB960821A304}" srcOrd="14" destOrd="0" presId="urn:microsoft.com/office/officeart/2005/8/layout/vList6"/>
    <dgm:cxn modelId="{15CADCAE-0614-2945-B0DC-E0D74D0BB187}" type="presParOf" srcId="{75FFB3BC-FEDA-3849-9FA3-CB960821A304}" destId="{1A1848EE-577D-F743-B90F-D5B719BC0648}" srcOrd="0" destOrd="0" presId="urn:microsoft.com/office/officeart/2005/8/layout/vList6"/>
    <dgm:cxn modelId="{41B066F8-A81B-504E-A8A9-576326DBEADE}" type="presParOf" srcId="{75FFB3BC-FEDA-3849-9FA3-CB960821A304}" destId="{03B0446F-087E-4846-AA4F-B65CB159970D}" srcOrd="1" destOrd="0" presId="urn:microsoft.com/office/officeart/2005/8/layout/vList6"/>
    <dgm:cxn modelId="{8A5A2764-80ED-8341-ACF3-B734477DF8E1}" type="presParOf" srcId="{33646689-256A-134C-BC1B-1DAAC5230409}" destId="{533593C9-084F-7341-9AD0-C7E9031628BE}" srcOrd="15" destOrd="0" presId="urn:microsoft.com/office/officeart/2005/8/layout/vList6"/>
    <dgm:cxn modelId="{407E90A5-1004-BC43-B152-C55EF5D9DE64}" type="presParOf" srcId="{33646689-256A-134C-BC1B-1DAAC5230409}" destId="{A93DA556-3EEE-4142-AB27-A174B11C5590}" srcOrd="16" destOrd="0" presId="urn:microsoft.com/office/officeart/2005/8/layout/vList6"/>
    <dgm:cxn modelId="{E6EF7D1E-2EF0-3C40-93D9-64E860AF9B49}" type="presParOf" srcId="{A93DA556-3EEE-4142-AB27-A174B11C5590}" destId="{FB46FE5D-EACA-7749-8EDF-DCA1EAFA5B3A}" srcOrd="0" destOrd="0" presId="urn:microsoft.com/office/officeart/2005/8/layout/vList6"/>
    <dgm:cxn modelId="{D7A420CA-ABD5-D346-9D26-41DEA1000498}" type="presParOf" srcId="{A93DA556-3EEE-4142-AB27-A174B11C5590}" destId="{635DDD19-5B1A-DE49-9A81-FF7DE5A99CB0}" srcOrd="1" destOrd="0" presId="urn:microsoft.com/office/officeart/2005/8/layout/vList6"/>
    <dgm:cxn modelId="{C2C4A1A3-C5F5-544E-9FA7-80913E9D7C07}" type="presParOf" srcId="{33646689-256A-134C-BC1B-1DAAC5230409}" destId="{931EA213-C660-774E-ACCC-29A482DB32B5}" srcOrd="17" destOrd="0" presId="urn:microsoft.com/office/officeart/2005/8/layout/vList6"/>
    <dgm:cxn modelId="{4F690634-F633-7847-A3DC-9037982C4242}" type="presParOf" srcId="{33646689-256A-134C-BC1B-1DAAC5230409}" destId="{D2E9D832-259F-7444-AAB9-EE63F52F5D88}" srcOrd="18" destOrd="0" presId="urn:microsoft.com/office/officeart/2005/8/layout/vList6"/>
    <dgm:cxn modelId="{2450EC55-2D66-7645-B3B2-A0A4EA8DC3A9}" type="presParOf" srcId="{D2E9D832-259F-7444-AAB9-EE63F52F5D88}" destId="{2E87B2E6-0072-9A45-9444-C6424BA4BF44}" srcOrd="0" destOrd="0" presId="urn:microsoft.com/office/officeart/2005/8/layout/vList6"/>
    <dgm:cxn modelId="{6D198800-3D32-0A4B-82E2-D4DEA95DAA6E}" type="presParOf" srcId="{D2E9D832-259F-7444-AAB9-EE63F52F5D88}" destId="{8C59FDCA-9F15-4B49-B714-4ADE9B0E4F36}" srcOrd="1" destOrd="0" presId="urn:microsoft.com/office/officeart/2005/8/layout/vList6"/>
    <dgm:cxn modelId="{A5A98968-D1EB-0D45-B52C-84E7014C6162}" type="presParOf" srcId="{33646689-256A-134C-BC1B-1DAAC5230409}" destId="{16517149-F4BD-9D4F-8FFC-73BBBDDFDD84}" srcOrd="19" destOrd="0" presId="urn:microsoft.com/office/officeart/2005/8/layout/vList6"/>
    <dgm:cxn modelId="{A4CEE225-FB37-A74F-9F9B-0E512356AEDB}" type="presParOf" srcId="{33646689-256A-134C-BC1B-1DAAC5230409}" destId="{C055B825-372A-124A-8464-49FE6BCF3DAC}" srcOrd="20" destOrd="0" presId="urn:microsoft.com/office/officeart/2005/8/layout/vList6"/>
    <dgm:cxn modelId="{D2C05B2F-52A2-9D44-9C0E-B18DC72C3F42}" type="presParOf" srcId="{C055B825-372A-124A-8464-49FE6BCF3DAC}" destId="{5DF1D2EC-3048-8040-A442-79FB906E7ABC}" srcOrd="0" destOrd="0" presId="urn:microsoft.com/office/officeart/2005/8/layout/vList6"/>
    <dgm:cxn modelId="{98F5F876-0A0F-E243-B78D-0FDCA1E96D23}" type="presParOf" srcId="{C055B825-372A-124A-8464-49FE6BCF3DAC}" destId="{6A124313-09D1-4347-8DBB-4E5E238877A1}" srcOrd="1" destOrd="0" presId="urn:microsoft.com/office/officeart/2005/8/layout/vList6"/>
    <dgm:cxn modelId="{ACA27546-B455-964A-82BF-CB0C4CBA28D3}" type="presParOf" srcId="{33646689-256A-134C-BC1B-1DAAC5230409}" destId="{EA04CCE5-8324-D447-B2DD-EFA6BCE8A99E}" srcOrd="21" destOrd="0" presId="urn:microsoft.com/office/officeart/2005/8/layout/vList6"/>
    <dgm:cxn modelId="{9BB488D0-7C4E-BB40-9573-6F242E0CE241}" type="presParOf" srcId="{33646689-256A-134C-BC1B-1DAAC5230409}" destId="{3996DFF2-9D13-2542-8EF4-C878ED6C3B72}" srcOrd="22" destOrd="0" presId="urn:microsoft.com/office/officeart/2005/8/layout/vList6"/>
    <dgm:cxn modelId="{452BC557-A7F9-6A4B-9119-CE187C938B8D}" type="presParOf" srcId="{3996DFF2-9D13-2542-8EF4-C878ED6C3B72}" destId="{909E9CFD-D9E8-874F-AFC0-29F002054EF9}" srcOrd="0" destOrd="0" presId="urn:microsoft.com/office/officeart/2005/8/layout/vList6"/>
    <dgm:cxn modelId="{DDCCE3B1-F38F-A843-A282-4FF1BD814570}" type="presParOf" srcId="{3996DFF2-9D13-2542-8EF4-C878ED6C3B72}" destId="{2E579E01-5160-574B-A65A-90A7787AA617}" srcOrd="1" destOrd="0" presId="urn:microsoft.com/office/officeart/2005/8/layout/vList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B65F7FE-E48D-DE47-804A-FB42A4CFB531}">
      <dsp:nvSpPr>
        <dsp:cNvPr id="0" name=""/>
        <dsp:cNvSpPr/>
      </dsp:nvSpPr>
      <dsp:spPr>
        <a:xfrm>
          <a:off x="5122482" y="3491"/>
          <a:ext cx="7683723" cy="1237946"/>
        </a:xfrm>
        <a:prstGeom prst="rightArrow">
          <a:avLst>
            <a:gd name="adj1" fmla="val 75000"/>
            <a:gd name="adj2" fmla="val 5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25400" tIns="25400" rIns="25400" bIns="25400" numCol="1" spcCol="1270" anchor="t" anchorCtr="0">
          <a:noAutofit/>
        </a:bodyPr>
        <a:lstStyle/>
        <a:p>
          <a:pPr marL="285750" lvl="1" indent="-285750" algn="l" defTabSz="1778000">
            <a:lnSpc>
              <a:spcPct val="90000"/>
            </a:lnSpc>
            <a:spcBef>
              <a:spcPct val="0"/>
            </a:spcBef>
            <a:spcAft>
              <a:spcPct val="15000"/>
            </a:spcAft>
            <a:buChar char="•"/>
          </a:pPr>
          <a:r>
            <a:rPr lang="en-US" sz="4000" kern="1200"/>
            <a:t>Open-ended (must be complete)</a:t>
          </a:r>
        </a:p>
      </dsp:txBody>
      <dsp:txXfrm>
        <a:off x="5122482" y="158234"/>
        <a:ext cx="7219493" cy="928460"/>
      </dsp:txXfrm>
    </dsp:sp>
    <dsp:sp modelId="{3F76CEB0-83F3-344F-B394-75C0071018AA}">
      <dsp:nvSpPr>
        <dsp:cNvPr id="0" name=""/>
        <dsp:cNvSpPr/>
      </dsp:nvSpPr>
      <dsp:spPr>
        <a:xfrm>
          <a:off x="0" y="129756"/>
          <a:ext cx="5122482" cy="985417"/>
        </a:xfrm>
        <a:prstGeom prst="roundRect">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n-US" sz="2000" kern="1200"/>
            <a:t>Application Submittal</a:t>
          </a:r>
        </a:p>
      </dsp:txBody>
      <dsp:txXfrm>
        <a:off x="48104" y="177860"/>
        <a:ext cx="5026274" cy="889209"/>
      </dsp:txXfrm>
    </dsp:sp>
    <dsp:sp modelId="{2F2407FF-9335-1941-8268-8B27B7E0EB4E}">
      <dsp:nvSpPr>
        <dsp:cNvPr id="0" name=""/>
        <dsp:cNvSpPr/>
      </dsp:nvSpPr>
      <dsp:spPr>
        <a:xfrm>
          <a:off x="5122482" y="1159820"/>
          <a:ext cx="7683723" cy="1118026"/>
        </a:xfrm>
        <a:prstGeom prst="rightArrow">
          <a:avLst>
            <a:gd name="adj1" fmla="val 75000"/>
            <a:gd name="adj2" fmla="val 5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25400" tIns="25400" rIns="25400" bIns="25400" numCol="1" spcCol="1270" anchor="t" anchorCtr="0">
          <a:noAutofit/>
        </a:bodyPr>
        <a:lstStyle/>
        <a:p>
          <a:pPr marL="285750" lvl="1" indent="-285750" algn="l" defTabSz="1778000">
            <a:lnSpc>
              <a:spcPct val="90000"/>
            </a:lnSpc>
            <a:spcBef>
              <a:spcPct val="0"/>
            </a:spcBef>
            <a:spcAft>
              <a:spcPct val="15000"/>
            </a:spcAft>
            <a:buChar char="•"/>
          </a:pPr>
          <a:r>
            <a:rPr lang="en-US" sz="4000" kern="1200"/>
            <a:t>15 business days</a:t>
          </a:r>
        </a:p>
      </dsp:txBody>
      <dsp:txXfrm>
        <a:off x="5122482" y="1299573"/>
        <a:ext cx="7264463" cy="838520"/>
      </dsp:txXfrm>
    </dsp:sp>
    <dsp:sp modelId="{14C15580-F286-AC43-8E1F-33F0B61DBC1F}">
      <dsp:nvSpPr>
        <dsp:cNvPr id="0" name=""/>
        <dsp:cNvSpPr/>
      </dsp:nvSpPr>
      <dsp:spPr>
        <a:xfrm>
          <a:off x="28583" y="1278545"/>
          <a:ext cx="5122482" cy="824546"/>
        </a:xfrm>
        <a:prstGeom prst="roundRect">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n-US" sz="2000" kern="1200"/>
            <a:t>Completeness Review</a:t>
          </a:r>
        </a:p>
      </dsp:txBody>
      <dsp:txXfrm>
        <a:off x="68834" y="1318796"/>
        <a:ext cx="5041980" cy="744044"/>
      </dsp:txXfrm>
    </dsp:sp>
    <dsp:sp modelId="{2E241EF1-40AC-B842-BAED-D7330F4FFAC5}">
      <dsp:nvSpPr>
        <dsp:cNvPr id="0" name=""/>
        <dsp:cNvSpPr/>
      </dsp:nvSpPr>
      <dsp:spPr>
        <a:xfrm>
          <a:off x="5129986" y="2064486"/>
          <a:ext cx="7676219" cy="1459860"/>
        </a:xfrm>
        <a:prstGeom prst="rightArrow">
          <a:avLst>
            <a:gd name="adj1" fmla="val 75000"/>
            <a:gd name="adj2" fmla="val 5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25400" tIns="25400" rIns="25400" bIns="25400" numCol="1" spcCol="1270" anchor="t" anchorCtr="0">
          <a:noAutofit/>
        </a:bodyPr>
        <a:lstStyle/>
        <a:p>
          <a:pPr marL="285750" lvl="1" indent="-285750" algn="l" defTabSz="1778000">
            <a:lnSpc>
              <a:spcPct val="90000"/>
            </a:lnSpc>
            <a:spcBef>
              <a:spcPct val="0"/>
            </a:spcBef>
            <a:spcAft>
              <a:spcPct val="15000"/>
            </a:spcAft>
            <a:buChar char="•"/>
          </a:pPr>
          <a:r>
            <a:rPr lang="en-US" sz="4000" kern="1200"/>
            <a:t>5 business days</a:t>
          </a:r>
        </a:p>
      </dsp:txBody>
      <dsp:txXfrm>
        <a:off x="5129986" y="2246969"/>
        <a:ext cx="7128772" cy="1094895"/>
      </dsp:txXfrm>
    </dsp:sp>
    <dsp:sp modelId="{9033492E-2755-6C42-83F6-38ED27820E1F}">
      <dsp:nvSpPr>
        <dsp:cNvPr id="0" name=""/>
        <dsp:cNvSpPr/>
      </dsp:nvSpPr>
      <dsp:spPr>
        <a:xfrm>
          <a:off x="34808" y="2283287"/>
          <a:ext cx="5117479" cy="1030429"/>
        </a:xfrm>
        <a:prstGeom prst="roundRect">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n-US" sz="2000" kern="1200"/>
            <a:t>Threshold Reviews, Scoring &amp; Ranking</a:t>
          </a:r>
        </a:p>
      </dsp:txBody>
      <dsp:txXfrm>
        <a:off x="85109" y="2333588"/>
        <a:ext cx="5016877" cy="929827"/>
      </dsp:txXfrm>
    </dsp:sp>
    <dsp:sp modelId="{93AEE3DA-5B7F-024C-86CE-6676744EBF4D}">
      <dsp:nvSpPr>
        <dsp:cNvPr id="0" name=""/>
        <dsp:cNvSpPr/>
      </dsp:nvSpPr>
      <dsp:spPr>
        <a:xfrm>
          <a:off x="5103426" y="3477057"/>
          <a:ext cx="7683723" cy="1127162"/>
        </a:xfrm>
        <a:prstGeom prst="rightArrow">
          <a:avLst>
            <a:gd name="adj1" fmla="val 75000"/>
            <a:gd name="adj2" fmla="val 5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25400" tIns="25400" rIns="25400" bIns="25400" numCol="1" spcCol="1270" anchor="t" anchorCtr="0">
          <a:noAutofit/>
        </a:bodyPr>
        <a:lstStyle/>
        <a:p>
          <a:pPr marL="285750" lvl="1" indent="-285750" algn="l" defTabSz="1778000">
            <a:lnSpc>
              <a:spcPct val="90000"/>
            </a:lnSpc>
            <a:spcBef>
              <a:spcPct val="0"/>
            </a:spcBef>
            <a:spcAft>
              <a:spcPct val="15000"/>
            </a:spcAft>
            <a:buChar char="•"/>
          </a:pPr>
          <a:r>
            <a:rPr lang="en-US" sz="4000" kern="1200"/>
            <a:t>15 business days</a:t>
          </a:r>
        </a:p>
      </dsp:txBody>
      <dsp:txXfrm>
        <a:off x="5103426" y="3617952"/>
        <a:ext cx="7261037" cy="845372"/>
      </dsp:txXfrm>
    </dsp:sp>
    <dsp:sp modelId="{517DE1CD-B2AC-4F4D-80FF-33794E0D5DD3}">
      <dsp:nvSpPr>
        <dsp:cNvPr id="0" name=""/>
        <dsp:cNvSpPr/>
      </dsp:nvSpPr>
      <dsp:spPr>
        <a:xfrm>
          <a:off x="9527" y="3656603"/>
          <a:ext cx="5122482" cy="785006"/>
        </a:xfrm>
        <a:prstGeom prst="roundRect">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n-US" sz="2000" kern="1200"/>
            <a:t>Preliminary Underwriting Review</a:t>
          </a:r>
        </a:p>
      </dsp:txBody>
      <dsp:txXfrm>
        <a:off x="47848" y="3694924"/>
        <a:ext cx="5045840" cy="708364"/>
      </dsp:txXfrm>
    </dsp:sp>
    <dsp:sp modelId="{D5B0A37E-FD75-AA4C-ACA1-FAE0A892FA04}">
      <dsp:nvSpPr>
        <dsp:cNvPr id="0" name=""/>
        <dsp:cNvSpPr/>
      </dsp:nvSpPr>
      <dsp:spPr>
        <a:xfrm>
          <a:off x="5129986" y="4498636"/>
          <a:ext cx="7676219" cy="1397431"/>
        </a:xfrm>
        <a:prstGeom prst="rightArrow">
          <a:avLst>
            <a:gd name="adj1" fmla="val 75000"/>
            <a:gd name="adj2" fmla="val 5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25400" tIns="25400" rIns="25400" bIns="25400" numCol="1" spcCol="1270" anchor="t" anchorCtr="0">
          <a:noAutofit/>
        </a:bodyPr>
        <a:lstStyle/>
        <a:p>
          <a:pPr marL="285750" lvl="1" indent="-285750" algn="l" defTabSz="1778000">
            <a:lnSpc>
              <a:spcPct val="90000"/>
            </a:lnSpc>
            <a:spcBef>
              <a:spcPct val="0"/>
            </a:spcBef>
            <a:spcAft>
              <a:spcPct val="15000"/>
            </a:spcAft>
            <a:buChar char="•"/>
          </a:pPr>
          <a:r>
            <a:rPr lang="en-US" sz="4000" kern="1200"/>
            <a:t>5 business days</a:t>
          </a:r>
        </a:p>
      </dsp:txBody>
      <dsp:txXfrm>
        <a:off x="5129986" y="4673315"/>
        <a:ext cx="7152182" cy="1048073"/>
      </dsp:txXfrm>
    </dsp:sp>
    <dsp:sp modelId="{35D59C7E-3FEB-6040-A1AA-770733104A47}">
      <dsp:nvSpPr>
        <dsp:cNvPr id="0" name=""/>
        <dsp:cNvSpPr/>
      </dsp:nvSpPr>
      <dsp:spPr>
        <a:xfrm>
          <a:off x="25290" y="4621285"/>
          <a:ext cx="5117479" cy="1096077"/>
        </a:xfrm>
        <a:prstGeom prst="roundRect">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n-US" sz="2000" kern="1200"/>
            <a:t>Applicant Interviews</a:t>
          </a:r>
        </a:p>
      </dsp:txBody>
      <dsp:txXfrm>
        <a:off x="78796" y="4674791"/>
        <a:ext cx="5010467" cy="989065"/>
      </dsp:txXfrm>
    </dsp:sp>
    <dsp:sp modelId="{21906FF2-6802-C44B-B6F3-7E08B035E8B6}">
      <dsp:nvSpPr>
        <dsp:cNvPr id="0" name=""/>
        <dsp:cNvSpPr/>
      </dsp:nvSpPr>
      <dsp:spPr>
        <a:xfrm>
          <a:off x="5129986" y="5718570"/>
          <a:ext cx="7676219" cy="1386202"/>
        </a:xfrm>
        <a:prstGeom prst="rightArrow">
          <a:avLst>
            <a:gd name="adj1" fmla="val 75000"/>
            <a:gd name="adj2" fmla="val 5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25400" tIns="25400" rIns="25400" bIns="25400" numCol="1" spcCol="1270" anchor="t" anchorCtr="0">
          <a:noAutofit/>
        </a:bodyPr>
        <a:lstStyle/>
        <a:p>
          <a:pPr marL="285750" lvl="1" indent="-285750" algn="l" defTabSz="1778000">
            <a:lnSpc>
              <a:spcPct val="90000"/>
            </a:lnSpc>
            <a:spcBef>
              <a:spcPct val="0"/>
            </a:spcBef>
            <a:spcAft>
              <a:spcPct val="15000"/>
            </a:spcAft>
            <a:buChar char="•"/>
          </a:pPr>
          <a:r>
            <a:rPr lang="en-US" sz="4000" kern="1200"/>
            <a:t>15 business days</a:t>
          </a:r>
        </a:p>
      </dsp:txBody>
      <dsp:txXfrm>
        <a:off x="5129986" y="5891845"/>
        <a:ext cx="7156393" cy="1039652"/>
      </dsp:txXfrm>
    </dsp:sp>
    <dsp:sp modelId="{4456F844-AD80-8141-B781-4BE8537AA9AA}">
      <dsp:nvSpPr>
        <dsp:cNvPr id="0" name=""/>
        <dsp:cNvSpPr/>
      </dsp:nvSpPr>
      <dsp:spPr>
        <a:xfrm>
          <a:off x="44327" y="5906478"/>
          <a:ext cx="5117479" cy="954679"/>
        </a:xfrm>
        <a:prstGeom prst="roundRect">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n-US" sz="2000" kern="1200"/>
            <a:t>One-time supplemental information accepted from applicant responsive to interview questions and follow-up</a:t>
          </a:r>
        </a:p>
      </dsp:txBody>
      <dsp:txXfrm>
        <a:off x="90931" y="5953082"/>
        <a:ext cx="5024271" cy="861471"/>
      </dsp:txXfrm>
    </dsp:sp>
    <dsp:sp modelId="{9F4453AC-5C13-EA4C-A7EE-A09B99407822}">
      <dsp:nvSpPr>
        <dsp:cNvPr id="0" name=""/>
        <dsp:cNvSpPr/>
      </dsp:nvSpPr>
      <dsp:spPr>
        <a:xfrm>
          <a:off x="5122482" y="7020506"/>
          <a:ext cx="7683723" cy="1237946"/>
        </a:xfrm>
        <a:prstGeom prst="rightArrow">
          <a:avLst>
            <a:gd name="adj1" fmla="val 75000"/>
            <a:gd name="adj2" fmla="val 5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25400" tIns="25400" rIns="25400" bIns="25400" numCol="1" spcCol="1270" anchor="t" anchorCtr="0">
          <a:noAutofit/>
        </a:bodyPr>
        <a:lstStyle/>
        <a:p>
          <a:pPr marL="285750" lvl="1" indent="-285750" algn="l" defTabSz="1778000">
            <a:lnSpc>
              <a:spcPct val="90000"/>
            </a:lnSpc>
            <a:spcBef>
              <a:spcPct val="0"/>
            </a:spcBef>
            <a:spcAft>
              <a:spcPct val="15000"/>
            </a:spcAft>
            <a:buChar char="•"/>
          </a:pPr>
          <a:r>
            <a:rPr lang="en-US" sz="4000" kern="1200"/>
            <a:t>15 business days</a:t>
          </a:r>
        </a:p>
      </dsp:txBody>
      <dsp:txXfrm>
        <a:off x="5122482" y="7175249"/>
        <a:ext cx="7219493" cy="928460"/>
      </dsp:txXfrm>
    </dsp:sp>
    <dsp:sp modelId="{BAB1EACA-56C6-8149-8F87-840E20C4FBA3}">
      <dsp:nvSpPr>
        <dsp:cNvPr id="0" name=""/>
        <dsp:cNvSpPr/>
      </dsp:nvSpPr>
      <dsp:spPr>
        <a:xfrm>
          <a:off x="85750" y="7108610"/>
          <a:ext cx="5122482" cy="985801"/>
        </a:xfrm>
        <a:prstGeom prst="roundRect">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n-US" sz="2000" kern="1200"/>
            <a:t>Feasibility Analysis, Underwriting, Public Benefit &amp; Negotiation</a:t>
          </a:r>
        </a:p>
      </dsp:txBody>
      <dsp:txXfrm>
        <a:off x="133873" y="7156733"/>
        <a:ext cx="5026236" cy="889555"/>
      </dsp:txXfrm>
    </dsp:sp>
    <dsp:sp modelId="{03B0446F-087E-4846-AA4F-B65CB159970D}">
      <dsp:nvSpPr>
        <dsp:cNvPr id="0" name=""/>
        <dsp:cNvSpPr/>
      </dsp:nvSpPr>
      <dsp:spPr>
        <a:xfrm>
          <a:off x="5122482" y="8201890"/>
          <a:ext cx="7683723" cy="1237946"/>
        </a:xfrm>
        <a:prstGeom prst="rightArrow">
          <a:avLst>
            <a:gd name="adj1" fmla="val 75000"/>
            <a:gd name="adj2" fmla="val 5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25400" tIns="25400" rIns="25400" bIns="25400" numCol="1" spcCol="1270" anchor="t" anchorCtr="0">
          <a:noAutofit/>
        </a:bodyPr>
        <a:lstStyle/>
        <a:p>
          <a:pPr marL="285750" lvl="1" indent="-285750" algn="l" defTabSz="1778000">
            <a:lnSpc>
              <a:spcPct val="90000"/>
            </a:lnSpc>
            <a:spcBef>
              <a:spcPct val="0"/>
            </a:spcBef>
            <a:spcAft>
              <a:spcPct val="15000"/>
            </a:spcAft>
            <a:buChar char="•"/>
          </a:pPr>
          <a:r>
            <a:rPr lang="en-US" sz="4000" kern="1200"/>
            <a:t>2 business days</a:t>
          </a:r>
        </a:p>
      </dsp:txBody>
      <dsp:txXfrm>
        <a:off x="5122482" y="8356633"/>
        <a:ext cx="7219493" cy="928460"/>
      </dsp:txXfrm>
    </dsp:sp>
    <dsp:sp modelId="{1A1848EE-577D-F743-B90F-D5B719BC0648}">
      <dsp:nvSpPr>
        <dsp:cNvPr id="0" name=""/>
        <dsp:cNvSpPr/>
      </dsp:nvSpPr>
      <dsp:spPr>
        <a:xfrm>
          <a:off x="19055" y="8345777"/>
          <a:ext cx="5122482" cy="931183"/>
        </a:xfrm>
        <a:prstGeom prst="roundRect">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n-US" sz="2000" kern="1200"/>
            <a:t>Preliminary Award or Conditional Commitment of Funds </a:t>
          </a:r>
        </a:p>
      </dsp:txBody>
      <dsp:txXfrm>
        <a:off x="64512" y="8391234"/>
        <a:ext cx="5031568" cy="840269"/>
      </dsp:txXfrm>
    </dsp:sp>
    <dsp:sp modelId="{635DDD19-5B1A-DE49-9A81-FF7DE5A99CB0}">
      <dsp:nvSpPr>
        <dsp:cNvPr id="0" name=""/>
        <dsp:cNvSpPr/>
      </dsp:nvSpPr>
      <dsp:spPr>
        <a:xfrm>
          <a:off x="5129986" y="9155443"/>
          <a:ext cx="7676219" cy="2516361"/>
        </a:xfrm>
        <a:prstGeom prst="rightArrow">
          <a:avLst>
            <a:gd name="adj1" fmla="val 75000"/>
            <a:gd name="adj2" fmla="val 5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25400" tIns="25400" rIns="25400" bIns="25400" numCol="1" spcCol="1270" anchor="t" anchorCtr="0">
          <a:noAutofit/>
        </a:bodyPr>
        <a:lstStyle/>
        <a:p>
          <a:pPr marL="285750" lvl="1" indent="-285750" algn="l" defTabSz="1778000">
            <a:lnSpc>
              <a:spcPct val="90000"/>
            </a:lnSpc>
            <a:spcBef>
              <a:spcPct val="0"/>
            </a:spcBef>
            <a:spcAft>
              <a:spcPct val="15000"/>
            </a:spcAft>
            <a:buChar char="•"/>
          </a:pPr>
          <a:r>
            <a:rPr lang="en-US" sz="4000" kern="1200"/>
            <a:t>45 business days</a:t>
          </a:r>
        </a:p>
      </dsp:txBody>
      <dsp:txXfrm>
        <a:off x="5129986" y="9469988"/>
        <a:ext cx="6732584" cy="1887271"/>
      </dsp:txXfrm>
    </dsp:sp>
    <dsp:sp modelId="{FB46FE5D-EACA-7749-8EDF-DCA1EAFA5B3A}">
      <dsp:nvSpPr>
        <dsp:cNvPr id="0" name=""/>
        <dsp:cNvSpPr/>
      </dsp:nvSpPr>
      <dsp:spPr>
        <a:xfrm>
          <a:off x="25290" y="9469021"/>
          <a:ext cx="5117479" cy="1870215"/>
        </a:xfrm>
        <a:prstGeom prst="roundRect">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n-US" sz="2000" b="1" kern="1200"/>
            <a:t>Due Diligence:</a:t>
          </a:r>
        </a:p>
        <a:p>
          <a:pPr marL="0" lvl="0" indent="0" algn="ctr" defTabSz="889000">
            <a:lnSpc>
              <a:spcPct val="90000"/>
            </a:lnSpc>
            <a:spcBef>
              <a:spcPct val="0"/>
            </a:spcBef>
            <a:spcAft>
              <a:spcPct val="35000"/>
            </a:spcAft>
            <a:buNone/>
          </a:pPr>
          <a:r>
            <a:rPr lang="en-US" sz="2000" kern="1200"/>
            <a:t>Financing Committment Letters, Market Studies, Environmental Reviews, Section 3, Davis Bacon Wage Rates Established, ADA Review, URA Relocation, AF Fair Housing Plan, Construction  Contracts</a:t>
          </a:r>
        </a:p>
      </dsp:txBody>
      <dsp:txXfrm>
        <a:off x="116586" y="9560317"/>
        <a:ext cx="4934887" cy="1687623"/>
      </dsp:txXfrm>
    </dsp:sp>
    <dsp:sp modelId="{8C59FDCA-9F15-4B49-B714-4ADE9B0E4F36}">
      <dsp:nvSpPr>
        <dsp:cNvPr id="0" name=""/>
        <dsp:cNvSpPr/>
      </dsp:nvSpPr>
      <dsp:spPr>
        <a:xfrm>
          <a:off x="5129986" y="11299207"/>
          <a:ext cx="7676219" cy="2190236"/>
        </a:xfrm>
        <a:prstGeom prst="rightArrow">
          <a:avLst>
            <a:gd name="adj1" fmla="val 75000"/>
            <a:gd name="adj2" fmla="val 5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25400" tIns="25400" rIns="25400" bIns="25400" numCol="1" spcCol="1270" anchor="t" anchorCtr="0">
          <a:noAutofit/>
        </a:bodyPr>
        <a:lstStyle/>
        <a:p>
          <a:pPr marL="285750" lvl="1" indent="-285750" algn="l" defTabSz="1778000">
            <a:lnSpc>
              <a:spcPct val="90000"/>
            </a:lnSpc>
            <a:spcBef>
              <a:spcPct val="0"/>
            </a:spcBef>
            <a:spcAft>
              <a:spcPct val="15000"/>
            </a:spcAft>
            <a:buChar char="•"/>
          </a:pPr>
          <a:r>
            <a:rPr lang="en-US" sz="4000" kern="1200"/>
            <a:t>10 business days</a:t>
          </a:r>
        </a:p>
      </dsp:txBody>
      <dsp:txXfrm>
        <a:off x="5129986" y="11572987"/>
        <a:ext cx="6854881" cy="1642677"/>
      </dsp:txXfrm>
    </dsp:sp>
    <dsp:sp modelId="{2E87B2E6-0072-9A45-9444-C6424BA4BF44}">
      <dsp:nvSpPr>
        <dsp:cNvPr id="0" name=""/>
        <dsp:cNvSpPr/>
      </dsp:nvSpPr>
      <dsp:spPr>
        <a:xfrm>
          <a:off x="35" y="11522304"/>
          <a:ext cx="5117479" cy="1596876"/>
        </a:xfrm>
        <a:prstGeom prst="roundRect">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n-US" sz="2000" b="1" kern="1200"/>
            <a:t>Contract Execution</a:t>
          </a:r>
        </a:p>
        <a:p>
          <a:pPr marL="0" lvl="0" indent="0" algn="ctr" defTabSz="889000">
            <a:lnSpc>
              <a:spcPct val="90000"/>
            </a:lnSpc>
            <a:spcBef>
              <a:spcPct val="0"/>
            </a:spcBef>
            <a:spcAft>
              <a:spcPct val="35000"/>
            </a:spcAft>
            <a:buNone/>
          </a:pPr>
          <a:r>
            <a:rPr lang="en-US" sz="2000" kern="1200"/>
            <a:t>Term Sheet to City Legal for contract drafting, Contract Draft to Applicant for Review &amp; execution Loan Documents</a:t>
          </a:r>
        </a:p>
        <a:p>
          <a:pPr marL="0" lvl="0" indent="0" algn="ctr" defTabSz="889000">
            <a:lnSpc>
              <a:spcPct val="90000"/>
            </a:lnSpc>
            <a:spcBef>
              <a:spcPct val="0"/>
            </a:spcBef>
            <a:spcAft>
              <a:spcPct val="35000"/>
            </a:spcAft>
            <a:buNone/>
          </a:pPr>
          <a:endParaRPr lang="en-US" sz="2000" kern="1200"/>
        </a:p>
      </dsp:txBody>
      <dsp:txXfrm>
        <a:off x="77988" y="11600257"/>
        <a:ext cx="4961573" cy="1440970"/>
      </dsp:txXfrm>
    </dsp:sp>
    <dsp:sp modelId="{6A124313-09D1-4347-8DBB-4E5E238877A1}">
      <dsp:nvSpPr>
        <dsp:cNvPr id="0" name=""/>
        <dsp:cNvSpPr/>
      </dsp:nvSpPr>
      <dsp:spPr>
        <a:xfrm>
          <a:off x="5129986" y="13396524"/>
          <a:ext cx="7676219" cy="1935974"/>
        </a:xfrm>
        <a:prstGeom prst="rightArrow">
          <a:avLst>
            <a:gd name="adj1" fmla="val 75000"/>
            <a:gd name="adj2" fmla="val 5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25400" tIns="25400" rIns="25400" bIns="25400" numCol="1" spcCol="1270" anchor="t" anchorCtr="0">
          <a:noAutofit/>
        </a:bodyPr>
        <a:lstStyle/>
        <a:p>
          <a:pPr marL="285750" lvl="1" indent="-285750" algn="l" defTabSz="1778000">
            <a:lnSpc>
              <a:spcPct val="90000"/>
            </a:lnSpc>
            <a:spcBef>
              <a:spcPct val="0"/>
            </a:spcBef>
            <a:spcAft>
              <a:spcPct val="15000"/>
            </a:spcAft>
            <a:buChar char="•"/>
          </a:pPr>
          <a:r>
            <a:rPr lang="en-US" sz="4000" kern="1200"/>
            <a:t>Construction Period</a:t>
          </a:r>
        </a:p>
      </dsp:txBody>
      <dsp:txXfrm>
        <a:off x="5129986" y="13638521"/>
        <a:ext cx="6950229" cy="1451980"/>
      </dsp:txXfrm>
    </dsp:sp>
    <dsp:sp modelId="{5DF1D2EC-3048-8040-A442-79FB906E7ABC}">
      <dsp:nvSpPr>
        <dsp:cNvPr id="0" name=""/>
        <dsp:cNvSpPr/>
      </dsp:nvSpPr>
      <dsp:spPr>
        <a:xfrm>
          <a:off x="6253" y="13555080"/>
          <a:ext cx="5117479" cy="1600639"/>
        </a:xfrm>
        <a:prstGeom prst="roundRect">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n-US" sz="2000" b="1" kern="1200"/>
            <a:t>Reporting &amp; Monitoring</a:t>
          </a:r>
        </a:p>
        <a:p>
          <a:pPr marL="0" lvl="0" indent="0" algn="ctr" defTabSz="889000">
            <a:lnSpc>
              <a:spcPct val="90000"/>
            </a:lnSpc>
            <a:spcBef>
              <a:spcPct val="0"/>
            </a:spcBef>
            <a:spcAft>
              <a:spcPct val="35000"/>
            </a:spcAft>
            <a:buNone/>
          </a:pPr>
          <a:r>
            <a:rPr lang="en-US" sz="2000" kern="1200"/>
            <a:t>Davis Bacon, ERR, Secion 3, </a:t>
          </a:r>
          <a:r>
            <a:rPr lang="en-US" sz="2000" u="sng" kern="1200"/>
            <a:t>MWBE hiring </a:t>
          </a:r>
        </a:p>
        <a:p>
          <a:pPr marL="0" lvl="0" indent="0" algn="ctr" defTabSz="889000">
            <a:lnSpc>
              <a:spcPct val="90000"/>
            </a:lnSpc>
            <a:spcBef>
              <a:spcPct val="0"/>
            </a:spcBef>
            <a:spcAft>
              <a:spcPct val="35000"/>
            </a:spcAft>
            <a:buNone/>
          </a:pPr>
          <a:r>
            <a:rPr lang="en-US" sz="2000" kern="1200"/>
            <a:t>Construction Draw-down -&gt; Completion</a:t>
          </a:r>
        </a:p>
        <a:p>
          <a:pPr marL="0" lvl="0" indent="0" algn="ctr" defTabSz="889000">
            <a:lnSpc>
              <a:spcPct val="90000"/>
            </a:lnSpc>
            <a:spcBef>
              <a:spcPct val="0"/>
            </a:spcBef>
            <a:spcAft>
              <a:spcPct val="35000"/>
            </a:spcAft>
            <a:buNone/>
          </a:pPr>
          <a:endParaRPr lang="en-US" sz="2000" kern="1200"/>
        </a:p>
      </dsp:txBody>
      <dsp:txXfrm>
        <a:off x="84390" y="13633217"/>
        <a:ext cx="4961205" cy="1444365"/>
      </dsp:txXfrm>
    </dsp:sp>
    <dsp:sp modelId="{2E579E01-5160-574B-A65A-90A7787AA617}">
      <dsp:nvSpPr>
        <dsp:cNvPr id="0" name=""/>
        <dsp:cNvSpPr/>
      </dsp:nvSpPr>
      <dsp:spPr>
        <a:xfrm>
          <a:off x="5104695" y="15431473"/>
          <a:ext cx="7676219" cy="1401763"/>
        </a:xfrm>
        <a:prstGeom prst="rightArrow">
          <a:avLst>
            <a:gd name="adj1" fmla="val 75000"/>
            <a:gd name="adj2" fmla="val 5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25400" tIns="25400" rIns="25400" bIns="25400" numCol="1" spcCol="1270" anchor="t" anchorCtr="0">
          <a:noAutofit/>
        </a:bodyPr>
        <a:lstStyle/>
        <a:p>
          <a:pPr marL="285750" lvl="1" indent="-285750" algn="l" defTabSz="1778000">
            <a:lnSpc>
              <a:spcPct val="90000"/>
            </a:lnSpc>
            <a:spcBef>
              <a:spcPct val="0"/>
            </a:spcBef>
            <a:spcAft>
              <a:spcPct val="15000"/>
            </a:spcAft>
            <a:buChar char="•"/>
          </a:pPr>
          <a:r>
            <a:rPr lang="en-US" sz="4000" kern="1200"/>
            <a:t>Performance Period</a:t>
          </a:r>
        </a:p>
      </dsp:txBody>
      <dsp:txXfrm>
        <a:off x="5104695" y="15606693"/>
        <a:ext cx="7150558" cy="1051323"/>
      </dsp:txXfrm>
    </dsp:sp>
    <dsp:sp modelId="{909E9CFD-D9E8-874F-AFC0-29F002054EF9}">
      <dsp:nvSpPr>
        <dsp:cNvPr id="0" name=""/>
        <dsp:cNvSpPr/>
      </dsp:nvSpPr>
      <dsp:spPr>
        <a:xfrm>
          <a:off x="6253" y="15551188"/>
          <a:ext cx="5117479" cy="1237946"/>
        </a:xfrm>
        <a:prstGeom prst="roundRect">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n-US" sz="2000" kern="1200"/>
            <a:t>Compliance &amp; Monitoring -&gt;Contract Closeout</a:t>
          </a:r>
        </a:p>
        <a:p>
          <a:pPr marL="0" lvl="0" indent="0" algn="ctr" defTabSz="889000">
            <a:lnSpc>
              <a:spcPct val="90000"/>
            </a:lnSpc>
            <a:spcBef>
              <a:spcPct val="0"/>
            </a:spcBef>
            <a:spcAft>
              <a:spcPct val="35000"/>
            </a:spcAft>
            <a:buNone/>
          </a:pPr>
          <a:r>
            <a:rPr lang="en-US" sz="2000" kern="1200"/>
            <a:t>Outcome Performance Metrics, Repayment servicing</a:t>
          </a:r>
        </a:p>
        <a:p>
          <a:pPr marL="0" lvl="0" indent="0" algn="ctr" defTabSz="889000">
            <a:lnSpc>
              <a:spcPct val="90000"/>
            </a:lnSpc>
            <a:spcBef>
              <a:spcPct val="0"/>
            </a:spcBef>
            <a:spcAft>
              <a:spcPct val="35000"/>
            </a:spcAft>
            <a:buNone/>
          </a:pPr>
          <a:endParaRPr lang="en-US" sz="2000" kern="1200"/>
        </a:p>
      </dsp:txBody>
      <dsp:txXfrm>
        <a:off x="66685" y="15611620"/>
        <a:ext cx="4996615" cy="1117082"/>
      </dsp:txXfrm>
    </dsp:sp>
  </dsp:spTree>
</dsp:drawing>
</file>

<file path=xl/diagrams/layout1.xml><?xml version="1.0" encoding="utf-8"?>
<dgm:layoutDef xmlns:dgm="http://schemas.openxmlformats.org/drawingml/2006/diagram" xmlns:a="http://schemas.openxmlformats.org/drawingml/2006/main" uniqueId="urn:microsoft.com/office/officeart/2005/8/layout/vList6">
  <dgm:title val=""/>
  <dgm:desc val=""/>
  <dgm:catLst>
    <dgm:cat type="process" pri="22000"/>
    <dgm:cat type="list" pri="17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dgm:varLst>
    <dgm:alg type="lin">
      <dgm:param type="linDir" val="fromT"/>
    </dgm:alg>
    <dgm:shape xmlns:r="http://schemas.openxmlformats.org/officeDocument/2006/relationships" r:blip="">
      <dgm:adjLst/>
    </dgm:shape>
    <dgm:presOf/>
    <dgm:constrLst>
      <dgm:constr type="w" for="ch" forName="linNode" refType="w"/>
      <dgm:constr type="h" for="ch" forName="linNode" refType="h"/>
      <dgm:constr type="h" for="ch" forName="spacing" refType="h" refFor="ch" refForName="linNode" fact="0.1"/>
      <dgm:constr type="primFontSz" for="des" forName="parentShp" op="equ" val="65"/>
      <dgm:constr type="primFontSz" for="des" forName="childShp" op="equ" val="65"/>
    </dgm:constrLst>
    <dgm:ruleLst/>
    <dgm:forEach name="Name1" axis="ch" ptType="node">
      <dgm:layoutNode name="linNode">
        <dgm:choose name="Name2">
          <dgm:if name="Name3" func="var" arg="dir" op="equ" val="norm">
            <dgm:alg type="lin">
              <dgm:param type="linDir" val="fromL"/>
            </dgm:alg>
          </dgm:if>
          <dgm:else name="Name4">
            <dgm:alg type="lin">
              <dgm:param type="linDir" val="fromR"/>
            </dgm:alg>
          </dgm:else>
        </dgm:choose>
        <dgm:shape xmlns:r="http://schemas.openxmlformats.org/officeDocument/2006/relationships" r:blip="">
          <dgm:adjLst/>
        </dgm:shape>
        <dgm:presOf/>
        <dgm:choose name="Name5">
          <dgm:if name="Name6" func="var" arg="dir" op="equ" val="norm">
            <dgm:constrLst>
              <dgm:constr type="w" for="ch" forName="parentShp" refType="w" fact="0.4"/>
              <dgm:constr type="h" for="ch" forName="parentShp" refType="h"/>
              <dgm:constr type="w" for="ch" forName="childShp" refType="w" fact="0.6"/>
              <dgm:constr type="h" for="ch" forName="childShp" refType="h" refFor="ch" refForName="parentShp"/>
            </dgm:constrLst>
          </dgm:if>
          <dgm:else name="Name7">
            <dgm:constrLst>
              <dgm:constr type="w" for="ch" forName="parentShp" refType="w" fact="0.4"/>
              <dgm:constr type="h" for="ch" forName="parentShp" refType="h"/>
              <dgm:constr type="w" for="ch" forName="childShp" refType="w" fact="0.6"/>
              <dgm:constr type="h" for="ch" forName="childShp" refType="h" refFor="ch" refForName="parentShp"/>
            </dgm:constrLst>
          </dgm:else>
        </dgm:choose>
        <dgm:ruleLst/>
        <dgm:layoutNode name="parentShp" styleLbl="node1">
          <dgm:varLst>
            <dgm:bulletEnabled val="1"/>
          </dgm:varLst>
          <dgm:alg type="tx"/>
          <dgm:shape xmlns:r="http://schemas.openxmlformats.org/officeDocument/2006/relationships" type="roundRect" r:blip="">
            <dgm:adjLst/>
          </dgm:shape>
          <dgm:presOf axis="self" ptType="node"/>
          <dgm:constrLst>
            <dgm:constr type="tMarg" refType="primFontSz" fact="0.15"/>
            <dgm:constr type="bMarg" refType="primFontSz" fact="0.15"/>
            <dgm:constr type="lMarg" refType="primFontSz" fact="0.3"/>
            <dgm:constr type="rMarg" refType="primFontSz" fact="0.3"/>
          </dgm:constrLst>
          <dgm:ruleLst>
            <dgm:rule type="primFontSz" val="5" fact="NaN" max="NaN"/>
          </dgm:ruleLst>
        </dgm:layoutNode>
        <dgm:layoutNode name="childShp" styleLbl="bgAccFollowNode1">
          <dgm:varLst>
            <dgm:bulletEnabled val="1"/>
          </dgm:varLst>
          <dgm:alg type="tx">
            <dgm:param type="stBulletLvl" val="1"/>
          </dgm:alg>
          <dgm:choose name="Name8">
            <dgm:if name="Name9" func="var" arg="dir" op="equ" val="norm">
              <dgm:shape xmlns:r="http://schemas.openxmlformats.org/officeDocument/2006/relationships" type="rightArrow" r:blip="" zOrderOff="-2">
                <dgm:adjLst>
                  <dgm:adj idx="1" val="0.75"/>
                </dgm:adjLst>
              </dgm:shape>
            </dgm:if>
            <dgm:else name="Name10">
              <dgm:shape xmlns:r="http://schemas.openxmlformats.org/officeDocument/2006/relationships" rot="180" type="rightArrow" r:blip="" zOrderOff="-2">
                <dgm:adjLst>
                  <dgm:adj idx="1" val="0.75"/>
                </dgm:adjLst>
              </dgm:shape>
            </dgm:else>
          </dgm:choose>
          <dgm:presOf axis="des" ptType="node"/>
          <dgm:constrLst>
            <dgm:constr type="secFontSz" refType="primFontSz"/>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dgm:forEach name="Name11" axis="followSib" ptType="sibTrans" cnt="1">
        <dgm:layoutNode name="spacing">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jpe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920349</xdr:colOff>
      <xdr:row>2</xdr:row>
      <xdr:rowOff>242363</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095" y="0"/>
          <a:ext cx="920349" cy="893983"/>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17</xdr:col>
      <xdr:colOff>47625</xdr:colOff>
      <xdr:row>61</xdr:row>
      <xdr:rowOff>0</xdr:rowOff>
    </xdr:from>
    <xdr:ext cx="184731" cy="264560"/>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105852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0</xdr:col>
      <xdr:colOff>134788</xdr:colOff>
      <xdr:row>2</xdr:row>
      <xdr:rowOff>8986</xdr:rowOff>
    </xdr:from>
    <xdr:to>
      <xdr:col>1</xdr:col>
      <xdr:colOff>480043</xdr:colOff>
      <xdr:row>3</xdr:row>
      <xdr:rowOff>27172</xdr:rowOff>
    </xdr:to>
    <xdr:pic>
      <xdr:nvPicPr>
        <xdr:cNvPr id="3" name="Picture 2">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788" y="386392"/>
          <a:ext cx="920349" cy="87184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oneCellAnchor>
    <xdr:from>
      <xdr:col>17</xdr:col>
      <xdr:colOff>47625</xdr:colOff>
      <xdr:row>25</xdr:row>
      <xdr:rowOff>0</xdr:rowOff>
    </xdr:from>
    <xdr:ext cx="184731" cy="264560"/>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7143750"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0</xdr:col>
      <xdr:colOff>62901</xdr:colOff>
      <xdr:row>2</xdr:row>
      <xdr:rowOff>44929</xdr:rowOff>
    </xdr:from>
    <xdr:to>
      <xdr:col>1</xdr:col>
      <xdr:colOff>695703</xdr:colOff>
      <xdr:row>2</xdr:row>
      <xdr:rowOff>916770</xdr:rowOff>
    </xdr:to>
    <xdr:pic>
      <xdr:nvPicPr>
        <xdr:cNvPr id="3" name="Picture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01" y="422335"/>
          <a:ext cx="920349" cy="87184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17</xdr:col>
      <xdr:colOff>47625</xdr:colOff>
      <xdr:row>40</xdr:row>
      <xdr:rowOff>0</xdr:rowOff>
    </xdr:from>
    <xdr:ext cx="184731" cy="264560"/>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7143750"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0</xdr:col>
      <xdr:colOff>72572</xdr:colOff>
      <xdr:row>2</xdr:row>
      <xdr:rowOff>54428</xdr:rowOff>
    </xdr:from>
    <xdr:to>
      <xdr:col>1</xdr:col>
      <xdr:colOff>702635</xdr:colOff>
      <xdr:row>2</xdr:row>
      <xdr:rowOff>926269</xdr:rowOff>
    </xdr:to>
    <xdr:pic>
      <xdr:nvPicPr>
        <xdr:cNvPr id="3" name="Picture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572" y="435428"/>
          <a:ext cx="920349" cy="87184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oneCellAnchor>
    <xdr:from>
      <xdr:col>17</xdr:col>
      <xdr:colOff>47625</xdr:colOff>
      <xdr:row>27</xdr:row>
      <xdr:rowOff>0</xdr:rowOff>
    </xdr:from>
    <xdr:ext cx="184731" cy="264560"/>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7143750" y="547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0</xdr:col>
      <xdr:colOff>0</xdr:colOff>
      <xdr:row>2</xdr:row>
      <xdr:rowOff>0</xdr:rowOff>
    </xdr:from>
    <xdr:to>
      <xdr:col>1</xdr:col>
      <xdr:colOff>630063</xdr:colOff>
      <xdr:row>2</xdr:row>
      <xdr:rowOff>871841</xdr:rowOff>
    </xdr:to>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0"/>
          <a:ext cx="920349" cy="87184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oneCellAnchor>
    <xdr:from>
      <xdr:col>17</xdr:col>
      <xdr:colOff>47625</xdr:colOff>
      <xdr:row>41</xdr:row>
      <xdr:rowOff>0</xdr:rowOff>
    </xdr:from>
    <xdr:ext cx="184731" cy="264560"/>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7362825" y="1060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0</xdr:col>
      <xdr:colOff>0</xdr:colOff>
      <xdr:row>2</xdr:row>
      <xdr:rowOff>0</xdr:rowOff>
    </xdr:from>
    <xdr:to>
      <xdr:col>1</xdr:col>
      <xdr:colOff>630063</xdr:colOff>
      <xdr:row>3</xdr:row>
      <xdr:rowOff>82627</xdr:rowOff>
    </xdr:to>
    <xdr:pic>
      <xdr:nvPicPr>
        <xdr:cNvPr id="3" name="Picture 2">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53786"/>
          <a:ext cx="920349" cy="87184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310749</xdr:colOff>
      <xdr:row>4</xdr:row>
      <xdr:rowOff>871841</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781050"/>
          <a:ext cx="920349" cy="87184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561975</xdr:colOff>
      <xdr:row>3</xdr:row>
      <xdr:rowOff>142875</xdr:rowOff>
    </xdr:from>
    <xdr:to>
      <xdr:col>3</xdr:col>
      <xdr:colOff>91674</xdr:colOff>
      <xdr:row>4</xdr:row>
      <xdr:rowOff>824216</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1575" y="723900"/>
          <a:ext cx="920349" cy="87184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310749</xdr:colOff>
      <xdr:row>3</xdr:row>
      <xdr:rowOff>10781</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365760"/>
          <a:ext cx="920349" cy="87184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xdr:col>
      <xdr:colOff>294619</xdr:colOff>
      <xdr:row>2</xdr:row>
      <xdr:rowOff>871841</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61533"/>
          <a:ext cx="920349" cy="87184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150755</xdr:rowOff>
    </xdr:from>
    <xdr:to>
      <xdr:col>1</xdr:col>
      <xdr:colOff>146014</xdr:colOff>
      <xdr:row>3</xdr:row>
      <xdr:rowOff>27410</xdr:rowOff>
    </xdr:to>
    <xdr:pic>
      <xdr:nvPicPr>
        <xdr:cNvPr id="2" name="Picture 1">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9478"/>
          <a:ext cx="920349" cy="80174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xdr:row>
      <xdr:rowOff>84665</xdr:rowOff>
    </xdr:from>
    <xdr:to>
      <xdr:col>22</xdr:col>
      <xdr:colOff>4606</xdr:colOff>
      <xdr:row>98</xdr:row>
      <xdr:rowOff>107324</xdr:rowOff>
    </xdr:to>
    <xdr:graphicFrame macro="">
      <xdr:nvGraphicFramePr>
        <xdr:cNvPr id="2" name="Diagram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1</xdr:col>
      <xdr:colOff>0</xdr:colOff>
      <xdr:row>2</xdr:row>
      <xdr:rowOff>0</xdr:rowOff>
    </xdr:from>
    <xdr:to>
      <xdr:col>2</xdr:col>
      <xdr:colOff>310749</xdr:colOff>
      <xdr:row>3</xdr:row>
      <xdr:rowOff>90791</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920349" cy="87184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76200</xdr:colOff>
          <xdr:row>15</xdr:row>
          <xdr:rowOff>704850</xdr:rowOff>
        </xdr:from>
        <xdr:to>
          <xdr:col>6</xdr:col>
          <xdr:colOff>533400</xdr:colOff>
          <xdr:row>15</xdr:row>
          <xdr:rowOff>1476375</xdr:rowOff>
        </xdr:to>
        <xdr:sp macro="" textlink="">
          <xdr:nvSpPr>
            <xdr:cNvPr id="57349" name="Object 5" hidden="1">
              <a:extLst>
                <a:ext uri="{63B3BB69-23CF-44E3-9099-C40C66FF867C}">
                  <a14:compatExt spid="_x0000_s57349"/>
                </a:ext>
                <a:ext uri="{FF2B5EF4-FFF2-40B4-BE49-F238E27FC236}">
                  <a16:creationId xmlns:a16="http://schemas.microsoft.com/office/drawing/2014/main" id="{00000000-0008-0000-1500-000005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xdr:col>
      <xdr:colOff>0</xdr:colOff>
      <xdr:row>4</xdr:row>
      <xdr:rowOff>0</xdr:rowOff>
    </xdr:from>
    <xdr:to>
      <xdr:col>2</xdr:col>
      <xdr:colOff>920349</xdr:colOff>
      <xdr:row>5</xdr:row>
      <xdr:rowOff>14591</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0" y="790575"/>
          <a:ext cx="920349" cy="87184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508869</xdr:colOff>
      <xdr:row>1</xdr:row>
      <xdr:rowOff>871841</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2400"/>
          <a:ext cx="920349" cy="87184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2295525</xdr:colOff>
          <xdr:row>53</xdr:row>
          <xdr:rowOff>104775</xdr:rowOff>
        </xdr:from>
        <xdr:to>
          <xdr:col>1</xdr:col>
          <xdr:colOff>3362325</xdr:colOff>
          <xdr:row>53</xdr:row>
          <xdr:rowOff>876300</xdr:rowOff>
        </xdr:to>
        <xdr:sp macro="" textlink="">
          <xdr:nvSpPr>
            <xdr:cNvPr id="69633" name="Object 1" hidden="1">
              <a:extLst>
                <a:ext uri="{63B3BB69-23CF-44E3-9099-C40C66FF867C}">
                  <a14:compatExt spid="_x0000_s69633"/>
                </a:ext>
                <a:ext uri="{FF2B5EF4-FFF2-40B4-BE49-F238E27FC236}">
                  <a16:creationId xmlns:a16="http://schemas.microsoft.com/office/drawing/2014/main" id="{00000000-0008-0000-1700-000001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0</xdr:row>
      <xdr:rowOff>0</xdr:rowOff>
    </xdr:from>
    <xdr:to>
      <xdr:col>0</xdr:col>
      <xdr:colOff>920349</xdr:colOff>
      <xdr:row>5</xdr:row>
      <xdr:rowOff>14591</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0349" cy="87184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49695</xdr:colOff>
      <xdr:row>0</xdr:row>
      <xdr:rowOff>57977</xdr:rowOff>
    </xdr:from>
    <xdr:to>
      <xdr:col>0</xdr:col>
      <xdr:colOff>970044</xdr:colOff>
      <xdr:row>3</xdr:row>
      <xdr:rowOff>176101</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95" y="57977"/>
          <a:ext cx="920349" cy="87184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291699</xdr:colOff>
      <xdr:row>1</xdr:row>
      <xdr:rowOff>871841</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2400"/>
          <a:ext cx="920349" cy="87184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18</xdr:col>
      <xdr:colOff>47625</xdr:colOff>
      <xdr:row>25</xdr:row>
      <xdr:rowOff>0</xdr:rowOff>
    </xdr:from>
    <xdr:ext cx="184731" cy="264560"/>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7143750" y="670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0</xdr:col>
      <xdr:colOff>0</xdr:colOff>
      <xdr:row>2</xdr:row>
      <xdr:rowOff>0</xdr:rowOff>
    </xdr:from>
    <xdr:to>
      <xdr:col>1</xdr:col>
      <xdr:colOff>634599</xdr:colOff>
      <xdr:row>2</xdr:row>
      <xdr:rowOff>871841</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52425"/>
          <a:ext cx="920349" cy="87184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xdr:col>
      <xdr:colOff>586974</xdr:colOff>
      <xdr:row>2</xdr:row>
      <xdr:rowOff>871841</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52425"/>
          <a:ext cx="920349" cy="87184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18</xdr:col>
      <xdr:colOff>47625</xdr:colOff>
      <xdr:row>48</xdr:row>
      <xdr:rowOff>0</xdr:rowOff>
    </xdr:from>
    <xdr:ext cx="184731" cy="264560"/>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7753350" y="1838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1</xdr:col>
      <xdr:colOff>0</xdr:colOff>
      <xdr:row>2</xdr:row>
      <xdr:rowOff>0</xdr:rowOff>
    </xdr:from>
    <xdr:to>
      <xdr:col>2</xdr:col>
      <xdr:colOff>585687</xdr:colOff>
      <xdr:row>2</xdr:row>
      <xdr:rowOff>871841</xdr:rowOff>
    </xdr:to>
    <xdr:pic>
      <xdr:nvPicPr>
        <xdr:cNvPr id="3" name="Picture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257" y="351824"/>
          <a:ext cx="920349" cy="87184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17</xdr:col>
      <xdr:colOff>47625</xdr:colOff>
      <xdr:row>44</xdr:row>
      <xdr:rowOff>0</xdr:rowOff>
    </xdr:from>
    <xdr:ext cx="184731" cy="264560"/>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1191875" y="724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0</xdr:col>
      <xdr:colOff>0</xdr:colOff>
      <xdr:row>2</xdr:row>
      <xdr:rowOff>1</xdr:rowOff>
    </xdr:from>
    <xdr:to>
      <xdr:col>1</xdr:col>
      <xdr:colOff>532867</xdr:colOff>
      <xdr:row>2</xdr:row>
      <xdr:rowOff>606137</xdr:rowOff>
    </xdr:to>
    <xdr:pic>
      <xdr:nvPicPr>
        <xdr:cNvPr id="3" name="Picture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79669"/>
          <a:ext cx="819283" cy="606136"/>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18</xdr:col>
      <xdr:colOff>47625</xdr:colOff>
      <xdr:row>23</xdr:row>
      <xdr:rowOff>0</xdr:rowOff>
    </xdr:from>
    <xdr:ext cx="184731" cy="264560"/>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7143750" y="919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0</xdr:col>
      <xdr:colOff>0</xdr:colOff>
      <xdr:row>1</xdr:row>
      <xdr:rowOff>137103</xdr:rowOff>
    </xdr:from>
    <xdr:to>
      <xdr:col>1</xdr:col>
      <xdr:colOff>425739</xdr:colOff>
      <xdr:row>2</xdr:row>
      <xdr:rowOff>570056</xdr:rowOff>
    </xdr:to>
    <xdr:pic>
      <xdr:nvPicPr>
        <xdr:cNvPr id="3" name="Picture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9148"/>
          <a:ext cx="714375" cy="58448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aquelfavela1/Dropbox/Memphis%20%20Assignments/Materials%20development/NEDO/NEDO%202020applicaton_unprotected%20to%20share%20w%20at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ation Amenities"/>
      <sheetName val="Information"/>
      <sheetName val="General Information"/>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www.hud.gov/sites/documents/935-2A.PDF"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hyperlink" Target="http://beta.sam.gov/" TargetMode="External"/><Relationship Id="rId2" Type="http://schemas.openxmlformats.org/officeDocument/2006/relationships/hyperlink" Target="http://beta.sam.gov/" TargetMode="External"/><Relationship Id="rId1" Type="http://schemas.openxmlformats.org/officeDocument/2006/relationships/hyperlink" Target="http://fedgov.dnb.com/webform" TargetMode="External"/><Relationship Id="rId4"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hyperlink" Target="https://memphis.mwsbe.com/Default.asp?TN=memphis" TargetMode="External"/><Relationship Id="rId7" Type="http://schemas.openxmlformats.org/officeDocument/2006/relationships/vmlDrawing" Target="../drawings/vmlDrawing2.vml"/><Relationship Id="rId2" Type="http://schemas.openxmlformats.org/officeDocument/2006/relationships/hyperlink" Target="https://www.memphistn.gov/cms/One.aspx?portalId=11150816&amp;pageId=11964099" TargetMode="External"/><Relationship Id="rId1" Type="http://schemas.openxmlformats.org/officeDocument/2006/relationships/hyperlink" Target="https://www.memphistn.gov/cms/One.aspx?portalId=11150816&amp;pageId=11964099" TargetMode="External"/><Relationship Id="rId6" Type="http://schemas.openxmlformats.org/officeDocument/2006/relationships/drawing" Target="../drawings/drawing19.xml"/><Relationship Id="rId5" Type="http://schemas.openxmlformats.org/officeDocument/2006/relationships/printerSettings" Target="../printerSettings/printerSettings17.bin"/><Relationship Id="rId4" Type="http://schemas.openxmlformats.org/officeDocument/2006/relationships/hyperlink" Target="https://www.memphistn.gov/common/pages/DisplayFile.aspx?itemId=11992753"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8.bin"/><Relationship Id="rId1" Type="http://schemas.openxmlformats.org/officeDocument/2006/relationships/hyperlink" Target="https://portalapps.hud.gov/Sec3BusReg/BRegistry/BRegistryHome" TargetMode="External"/><Relationship Id="rId6" Type="http://schemas.openxmlformats.org/officeDocument/2006/relationships/image" Target="../media/image6.emf"/><Relationship Id="rId5" Type="http://schemas.openxmlformats.org/officeDocument/2006/relationships/oleObject" Target="../embeddings/oleObject1.bin"/><Relationship Id="rId4"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8" Type="http://schemas.openxmlformats.org/officeDocument/2006/relationships/hyperlink" Target="https://opportunitymem.com/oz-areas/" TargetMode="External"/><Relationship Id="rId13" Type="http://schemas.openxmlformats.org/officeDocument/2006/relationships/drawing" Target="../drawings/drawing22.xml"/><Relationship Id="rId3" Type="http://schemas.openxmlformats.org/officeDocument/2006/relationships/hyperlink" Target="https://www.hud.gov/section3" TargetMode="External"/><Relationship Id="rId7" Type="http://schemas.openxmlformats.org/officeDocument/2006/relationships/hyperlink" Target="http://www.shelbycountytn.gov/3238/Land-Use-Control-Board-Applications" TargetMode="External"/><Relationship Id="rId12" Type="http://schemas.openxmlformats.org/officeDocument/2006/relationships/printerSettings" Target="../printerSettings/printerSettings20.bin"/><Relationship Id="rId2" Type="http://schemas.openxmlformats.org/officeDocument/2006/relationships/hyperlink" Target="https://geomap.ffiec.gov/FFIECGeocMap/GeocodeMap1.aspx" TargetMode="External"/><Relationship Id="rId16" Type="http://schemas.openxmlformats.org/officeDocument/2006/relationships/image" Target="../media/image6.emf"/><Relationship Id="rId1" Type="http://schemas.openxmlformats.org/officeDocument/2006/relationships/hyperlink" Target="http://www.shelbycountytn.gov/924/Zoning-Subdivision" TargetMode="External"/><Relationship Id="rId6" Type="http://schemas.openxmlformats.org/officeDocument/2006/relationships/hyperlink" Target="https://gis.shelbycountytn.gov/ElectionDistricts/" TargetMode="External"/><Relationship Id="rId11" Type="http://schemas.openxmlformats.org/officeDocument/2006/relationships/hyperlink" Target="https://www.google.com/maps/d/viewer?mid=1NWDkHZHjJZK3Vk9aqxAV1lPrGKHWIVCC&amp;ll=35.14288993045112%2C-90.01909024051822&amp;z=12" TargetMode="External"/><Relationship Id="rId5" Type="http://schemas.openxmlformats.org/officeDocument/2006/relationships/hyperlink" Target="http://www.shelbycountytn.gov/DocumentCenter/View/32086/Binghampton-TIF-Boundary-Map?bidId=" TargetMode="External"/><Relationship Id="rId15" Type="http://schemas.openxmlformats.org/officeDocument/2006/relationships/oleObject" Target="../embeddings/oleObject2.bin"/><Relationship Id="rId10" Type="http://schemas.openxmlformats.org/officeDocument/2006/relationships/hyperlink" Target="https://emma-assets.s3.amazonaws.com/uqwab/8e2022bbcbfdb922d392bb07a1aa334d/CDBG_Part_4_-_Draft.pdf" TargetMode="External"/><Relationship Id="rId4" Type="http://schemas.openxmlformats.org/officeDocument/2006/relationships/hyperlink" Target="http://www.shelbycountytn.gov/DocumentCenter/View/3825/Highland-Row-TIF-District?bidId=" TargetMode="External"/><Relationship Id="rId9" Type="http://schemas.openxmlformats.org/officeDocument/2006/relationships/hyperlink" Target="https://emma-assets.s3.amazonaws.com/uqwab/f857364c638f6775b98ff09a1250f42e/CDBG_Manual_Part_1-3__Draft_.pdf" TargetMode="External"/><Relationship Id="rId1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pageSetUpPr fitToPage="1"/>
  </sheetPr>
  <dimension ref="A1:B38"/>
  <sheetViews>
    <sheetView showGridLines="0" showRowColHeaders="0" showRuler="0" view="pageLayout" topLeftCell="A4" zoomScale="115" zoomScaleNormal="100" zoomScaleSheetLayoutView="100" zoomScalePageLayoutView="115" workbookViewId="0">
      <selection activeCell="B1" sqref="B1"/>
    </sheetView>
  </sheetViews>
  <sheetFormatPr defaultColWidth="9.140625" defaultRowHeight="15" x14ac:dyDescent="0.25"/>
  <cols>
    <col min="1" max="1" width="3.42578125" style="10" customWidth="1"/>
    <col min="2" max="2" width="96" style="10" customWidth="1"/>
    <col min="3" max="16384" width="9.140625" style="10"/>
  </cols>
  <sheetData>
    <row r="1" spans="2:2" ht="28.7" customHeight="1" x14ac:dyDescent="0.25">
      <c r="B1" s="442" t="s">
        <v>362</v>
      </c>
    </row>
    <row r="2" spans="2:2" ht="21.6" customHeight="1" x14ac:dyDescent="0.25"/>
    <row r="3" spans="2:2" ht="21" x14ac:dyDescent="0.25">
      <c r="B3" s="140" t="s">
        <v>363</v>
      </c>
    </row>
    <row r="4" spans="2:2" ht="15.75" x14ac:dyDescent="0.25">
      <c r="B4" s="446"/>
    </row>
    <row r="5" spans="2:2" ht="15.75" x14ac:dyDescent="0.25">
      <c r="B5" s="141"/>
    </row>
    <row r="6" spans="2:2" x14ac:dyDescent="0.25">
      <c r="B6" s="142"/>
    </row>
    <row r="7" spans="2:2" s="28" customFormat="1" ht="26.25" x14ac:dyDescent="0.3">
      <c r="B7" s="214" t="s">
        <v>364</v>
      </c>
    </row>
    <row r="8" spans="2:2" s="28" customFormat="1" ht="16.5" x14ac:dyDescent="0.3">
      <c r="B8" s="213" t="s">
        <v>473</v>
      </c>
    </row>
    <row r="9" spans="2:2" s="28" customFormat="1" ht="105" x14ac:dyDescent="0.4">
      <c r="B9" s="235" t="s">
        <v>474</v>
      </c>
    </row>
    <row r="10" spans="2:2" s="28" customFormat="1" ht="15.75" customHeight="1" x14ac:dyDescent="0.3">
      <c r="B10" s="236"/>
    </row>
    <row r="11" spans="2:2" s="28" customFormat="1" ht="16.5" x14ac:dyDescent="0.3">
      <c r="B11" s="239" t="s">
        <v>38</v>
      </c>
    </row>
    <row r="12" spans="2:2" s="28" customFormat="1" ht="16.5" x14ac:dyDescent="0.3">
      <c r="B12" s="237">
        <v>44013</v>
      </c>
    </row>
    <row r="13" spans="2:2" s="28" customFormat="1" ht="16.5" x14ac:dyDescent="0.3">
      <c r="B13" s="238"/>
    </row>
    <row r="14" spans="2:2" s="28" customFormat="1" ht="16.5" x14ac:dyDescent="0.3">
      <c r="B14" s="276" t="s">
        <v>39</v>
      </c>
    </row>
    <row r="15" spans="2:2" s="28" customFormat="1" ht="16.5" x14ac:dyDescent="0.3">
      <c r="B15" s="237" t="s">
        <v>469</v>
      </c>
    </row>
    <row r="16" spans="2:2" s="28" customFormat="1" ht="16.5" x14ac:dyDescent="0.3">
      <c r="B16" s="239"/>
    </row>
    <row r="17" spans="1:2" s="28" customFormat="1" ht="17.25" thickBot="1" x14ac:dyDescent="0.35">
      <c r="B17" s="239"/>
    </row>
    <row r="18" spans="1:2" s="28" customFormat="1" ht="16.5" x14ac:dyDescent="0.3">
      <c r="A18" s="355"/>
      <c r="B18" s="358" t="s">
        <v>333</v>
      </c>
    </row>
    <row r="19" spans="1:2" s="28" customFormat="1" ht="17.25" thickBot="1" x14ac:dyDescent="0.35">
      <c r="A19" s="356">
        <v>0</v>
      </c>
      <c r="B19" s="359" t="s">
        <v>334</v>
      </c>
    </row>
    <row r="20" spans="1:2" s="28" customFormat="1" ht="16.5" x14ac:dyDescent="0.3">
      <c r="B20" s="239"/>
    </row>
    <row r="21" spans="1:2" s="28" customFormat="1" ht="16.5" customHeight="1" x14ac:dyDescent="0.3">
      <c r="B21" s="639" t="s">
        <v>475</v>
      </c>
    </row>
    <row r="22" spans="1:2" s="28" customFormat="1" ht="396" customHeight="1" x14ac:dyDescent="0.3">
      <c r="B22" s="639"/>
    </row>
    <row r="23" spans="1:2" s="28" customFormat="1" ht="400.5" customHeight="1" x14ac:dyDescent="0.3">
      <c r="B23" s="357" t="s">
        <v>476</v>
      </c>
    </row>
    <row r="24" spans="1:2" s="28" customFormat="1" ht="16.5" x14ac:dyDescent="0.3">
      <c r="B24" s="53"/>
    </row>
    <row r="25" spans="1:2" s="28" customFormat="1" ht="15.75" customHeight="1" x14ac:dyDescent="0.3">
      <c r="B25" s="49"/>
    </row>
    <row r="26" spans="1:2" s="28" customFormat="1" ht="135" customHeight="1" x14ac:dyDescent="0.3">
      <c r="B26" s="50"/>
    </row>
    <row r="27" spans="1:2" s="28" customFormat="1" ht="9.9499999999999993" customHeight="1" x14ac:dyDescent="0.3">
      <c r="B27"/>
    </row>
    <row r="28" spans="1:2" s="28" customFormat="1" ht="16.5" x14ac:dyDescent="0.3">
      <c r="B28" s="51"/>
    </row>
    <row r="29" spans="1:2" s="28" customFormat="1" ht="16.5" x14ac:dyDescent="0.3">
      <c r="B29"/>
    </row>
    <row r="30" spans="1:2" s="28" customFormat="1" ht="16.5" x14ac:dyDescent="0.3">
      <c r="B30" s="50"/>
    </row>
    <row r="31" spans="1:2" s="28" customFormat="1" ht="16.5" x14ac:dyDescent="0.3">
      <c r="B31" s="50"/>
    </row>
    <row r="32" spans="1:2" s="28" customFormat="1" ht="16.5" x14ac:dyDescent="0.3">
      <c r="B32" s="50"/>
    </row>
    <row r="33" spans="1:2" s="28" customFormat="1" ht="9.9499999999999993" customHeight="1" x14ac:dyDescent="0.3">
      <c r="B33" s="50"/>
    </row>
    <row r="34" spans="1:2" s="28" customFormat="1" ht="42" customHeight="1" x14ac:dyDescent="0.3">
      <c r="B34" s="48"/>
    </row>
    <row r="35" spans="1:2" s="28" customFormat="1" ht="15.75" customHeight="1" x14ac:dyDescent="0.3">
      <c r="B35" s="48"/>
    </row>
    <row r="36" spans="1:2" s="28" customFormat="1" ht="16.5" x14ac:dyDescent="0.3">
      <c r="B36" s="49"/>
    </row>
    <row r="37" spans="1:2" s="28" customFormat="1" ht="16.5" x14ac:dyDescent="0.3">
      <c r="A37" s="640" t="s">
        <v>343</v>
      </c>
      <c r="B37" s="641"/>
    </row>
    <row r="38" spans="1:2" x14ac:dyDescent="0.25">
      <c r="B38" s="52"/>
    </row>
  </sheetData>
  <sheetProtection algorithmName="SHA-512" hashValue="UqaCxTQA9+vfGpQiYovVX6yBMtX6NgD7qytkPimv0CxYSc3rM42Yp8BpY8o0Wkuweio9hORSEClWwSuDbZACRw==" saltValue="9EobbnJZkbtyk/qtOLqAMA==" spinCount="100000" sheet="1" selectLockedCells="1"/>
  <customSheetViews>
    <customSheetView guid="{7C66BF0C-1E54-4D44-A66B-E72413F39A39}" showPageBreaks="1" showGridLines="0" showRowCol="0" view="pageLayout" showRuler="0">
      <selection activeCell="A13" sqref="A13"/>
    </customSheetView>
  </customSheetViews>
  <mergeCells count="2">
    <mergeCell ref="B21:B22"/>
    <mergeCell ref="A37:B37"/>
  </mergeCells>
  <printOptions horizontalCentered="1"/>
  <pageMargins left="0.45" right="0.45" top="0.5" bottom="0.5" header="0.5" footer="0.3"/>
  <pageSetup paperSize="3" fitToHeight="0" orientation="landscape" r:id="rId1"/>
  <headerFooter>
    <oddFooter xml:space="preserve">&amp;L&amp;"Garamond,Bold"&amp;12Real Estate Application 2020&amp;R&amp;"Garamond,Bold"&amp;12 1-&amp;P </oddFooter>
  </headerFooter>
  <drawing r:id="rId2"/>
  <extLst>
    <ext xmlns:x14="http://schemas.microsoft.com/office/spreadsheetml/2009/9/main" uri="{78C0D931-6437-407d-A8EE-F0AAD7539E65}">
      <x14:conditionalFormattings>
        <x14:conditionalFormatting xmlns:xm="http://schemas.microsoft.com/office/excel/2006/main">
          <x14:cfRule type="iconSet" priority="1" id="{00CC9BC1-7178-4932-BEF4-014F91893972}">
            <x14:iconSet iconSet="3Symbols" showValue="0" custom="1">
              <x14:cfvo type="percent">
                <xm:f>0</xm:f>
              </x14:cfvo>
              <x14:cfvo type="num">
                <xm:f>0</xm:f>
              </x14:cfvo>
              <x14:cfvo type="num">
                <xm:f>0</xm:f>
              </x14:cfvo>
              <x14:cfIcon iconSet="NoIcons" iconId="0"/>
              <x14:cfIcon iconSet="NoIcons" iconId="0"/>
              <x14:cfIcon iconSet="3Symbols" iconId="1"/>
            </x14:iconSet>
          </x14:cfRule>
          <xm:sqref>A19</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EB103"/>
  <sheetViews>
    <sheetView showGridLines="0" showRowColHeaders="0" showRuler="0" view="pageLayout" topLeftCell="A4" zoomScale="106" zoomScaleNormal="100" zoomScaleSheetLayoutView="100" zoomScalePageLayoutView="106" workbookViewId="0">
      <selection activeCell="C22" sqref="C22:E22"/>
    </sheetView>
  </sheetViews>
  <sheetFormatPr defaultColWidth="9.140625" defaultRowHeight="16.5" x14ac:dyDescent="0.3"/>
  <cols>
    <col min="1" max="1" width="8" style="54" customWidth="1"/>
    <col min="2" max="2" width="19.85546875" style="54" customWidth="1"/>
    <col min="3" max="3" width="26" style="54" customWidth="1"/>
    <col min="4" max="4" width="23.42578125" style="54" customWidth="1"/>
    <col min="5" max="5" width="17.28515625" style="29" customWidth="1"/>
    <col min="6" max="6" width="9.140625" style="54" customWidth="1"/>
    <col min="7" max="7" width="9.140625" style="54" hidden="1" customWidth="1"/>
    <col min="8" max="8" width="29" style="54" hidden="1" customWidth="1"/>
    <col min="9" max="10" width="9.140625" style="54" hidden="1" customWidth="1"/>
    <col min="11" max="11" width="2.42578125" style="54" hidden="1" customWidth="1"/>
    <col min="12" max="12" width="15.140625" style="54" hidden="1" customWidth="1"/>
    <col min="13" max="18" width="9.140625" style="54" hidden="1" customWidth="1"/>
    <col min="19" max="19" width="0.28515625" style="54" hidden="1" customWidth="1"/>
    <col min="20" max="23" width="9.140625" style="54" hidden="1" customWidth="1"/>
    <col min="24" max="25" width="0" style="54" hidden="1" customWidth="1"/>
    <col min="26" max="16384" width="9.140625" style="54"/>
  </cols>
  <sheetData>
    <row r="1" spans="1:132" s="11" customFormat="1" ht="18" x14ac:dyDescent="0.35">
      <c r="A1" s="710" t="s">
        <v>66</v>
      </c>
      <c r="B1" s="711"/>
      <c r="C1" s="711"/>
      <c r="D1" s="711"/>
      <c r="E1" s="711"/>
      <c r="F1" s="712"/>
      <c r="G1" s="54"/>
      <c r="H1" s="54"/>
    </row>
    <row r="2" spans="1:132" ht="12" customHeight="1" x14ac:dyDescent="0.35">
      <c r="A2" s="781"/>
      <c r="B2" s="782"/>
      <c r="C2" s="782"/>
      <c r="D2" s="782"/>
      <c r="E2" s="782"/>
      <c r="F2" s="783"/>
    </row>
    <row r="3" spans="1:132" ht="67.5" customHeight="1" x14ac:dyDescent="0.3">
      <c r="A3" s="670" t="s">
        <v>309</v>
      </c>
      <c r="B3" s="671"/>
      <c r="C3" s="671"/>
      <c r="D3" s="671"/>
      <c r="E3" s="671"/>
      <c r="F3" s="672"/>
    </row>
    <row r="4" spans="1:132" ht="12" customHeight="1" x14ac:dyDescent="0.35">
      <c r="A4" s="781"/>
      <c r="B4" s="782"/>
      <c r="C4" s="782"/>
      <c r="D4" s="782"/>
      <c r="E4" s="782"/>
      <c r="F4" s="783"/>
    </row>
    <row r="5" spans="1:132" ht="33" customHeight="1" x14ac:dyDescent="0.3">
      <c r="A5" s="784" t="s">
        <v>310</v>
      </c>
      <c r="B5" s="785"/>
      <c r="C5" s="785"/>
      <c r="D5" s="785"/>
      <c r="E5" s="785"/>
      <c r="F5" s="786"/>
    </row>
    <row r="6" spans="1:132" ht="12" customHeight="1" x14ac:dyDescent="0.35">
      <c r="A6" s="781"/>
      <c r="B6" s="782"/>
      <c r="C6" s="782"/>
      <c r="D6" s="782"/>
      <c r="E6" s="782"/>
      <c r="F6" s="783"/>
    </row>
    <row r="7" spans="1:132" x14ac:dyDescent="0.3">
      <c r="A7" s="157" t="s">
        <v>95</v>
      </c>
      <c r="B7" s="304"/>
      <c r="C7" s="714">
        <f>'General Information'!D10</f>
        <v>0</v>
      </c>
      <c r="D7" s="714"/>
      <c r="E7" s="714"/>
      <c r="F7" s="158"/>
    </row>
    <row r="8" spans="1:132" x14ac:dyDescent="0.3">
      <c r="A8" s="157" t="s">
        <v>94</v>
      </c>
      <c r="B8" s="304"/>
      <c r="C8" s="714">
        <f>'General Information'!D13</f>
        <v>0</v>
      </c>
      <c r="D8" s="714"/>
      <c r="E8" s="714"/>
      <c r="F8" s="158"/>
    </row>
    <row r="9" spans="1:132" x14ac:dyDescent="0.3">
      <c r="A9" s="157" t="s">
        <v>83</v>
      </c>
      <c r="B9" s="304"/>
      <c r="C9" s="714">
        <f>'General Information'!D11</f>
        <v>0</v>
      </c>
      <c r="D9" s="714"/>
      <c r="E9" s="714"/>
      <c r="F9" s="158"/>
    </row>
    <row r="10" spans="1:132" x14ac:dyDescent="0.3">
      <c r="A10" s="157"/>
      <c r="B10" s="304"/>
      <c r="C10" s="714">
        <f>'General Information'!D12</f>
        <v>0</v>
      </c>
      <c r="D10" s="714"/>
      <c r="E10" s="714"/>
      <c r="F10" s="158"/>
    </row>
    <row r="11" spans="1:132" s="1" customFormat="1" x14ac:dyDescent="0.3">
      <c r="A11" s="88"/>
      <c r="B11" s="88"/>
      <c r="C11" s="88"/>
      <c r="D11" s="169"/>
      <c r="E11" s="215"/>
      <c r="F11" s="348"/>
      <c r="I11" s="3"/>
      <c r="J11" s="4"/>
      <c r="K11" s="3"/>
      <c r="L11" s="3"/>
      <c r="M11" s="3"/>
      <c r="N11" s="3"/>
      <c r="O11" s="3"/>
      <c r="P11" s="3"/>
      <c r="Q11" s="3"/>
      <c r="R11" s="3"/>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row>
    <row r="12" spans="1:132" s="1" customFormat="1" x14ac:dyDescent="0.3">
      <c r="A12" s="303" t="s">
        <v>451</v>
      </c>
      <c r="B12" s="88"/>
      <c r="C12" s="88"/>
      <c r="D12" s="169"/>
      <c r="E12" s="104"/>
      <c r="F12" s="348"/>
      <c r="G12" s="1" t="s">
        <v>2</v>
      </c>
      <c r="H12" s="1" t="s">
        <v>528</v>
      </c>
      <c r="I12" s="3" t="s">
        <v>529</v>
      </c>
      <c r="J12" s="4" t="s">
        <v>530</v>
      </c>
      <c r="K12" s="3" t="s">
        <v>531</v>
      </c>
      <c r="M12" s="3"/>
      <c r="N12" s="3"/>
      <c r="O12" s="3"/>
      <c r="P12" s="3"/>
      <c r="Q12" s="3"/>
      <c r="R12" s="3"/>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row>
    <row r="13" spans="1:132" s="1" customFormat="1" x14ac:dyDescent="0.3">
      <c r="A13" s="303"/>
      <c r="B13" s="302" t="s">
        <v>308</v>
      </c>
      <c r="C13" s="88"/>
      <c r="D13" s="169"/>
      <c r="E13" s="164" t="s">
        <v>2</v>
      </c>
      <c r="F13" s="348"/>
      <c r="I13" s="3"/>
      <c r="J13" s="4"/>
      <c r="K13" s="3"/>
      <c r="L13" s="3"/>
      <c r="M13" s="3"/>
      <c r="N13" s="3"/>
      <c r="O13" s="3"/>
      <c r="P13" s="3"/>
      <c r="Q13" s="3"/>
      <c r="R13" s="3"/>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row>
    <row r="14" spans="1:132" s="1" customFormat="1" x14ac:dyDescent="0.3">
      <c r="A14" s="303"/>
      <c r="B14" s="302"/>
      <c r="C14" s="88"/>
      <c r="D14" s="169"/>
      <c r="E14" s="305"/>
      <c r="F14" s="348"/>
      <c r="I14" s="3"/>
      <c r="J14" s="4"/>
      <c r="K14" s="3"/>
      <c r="L14" s="3"/>
      <c r="M14" s="3"/>
      <c r="N14" s="3"/>
      <c r="O14" s="3"/>
      <c r="P14" s="3"/>
      <c r="Q14" s="3"/>
      <c r="R14" s="3"/>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row>
    <row r="15" spans="1:132" s="1" customFormat="1" x14ac:dyDescent="0.3">
      <c r="A15" s="303"/>
      <c r="B15" s="302" t="s">
        <v>506</v>
      </c>
      <c r="C15" s="88"/>
      <c r="D15" s="169"/>
      <c r="E15" s="395"/>
      <c r="F15" s="348"/>
      <c r="I15" s="3"/>
      <c r="J15" s="4"/>
      <c r="K15" s="3"/>
      <c r="L15" s="3"/>
      <c r="M15" s="3"/>
      <c r="N15" s="3"/>
      <c r="O15" s="3"/>
      <c r="P15" s="3"/>
      <c r="Q15" s="3"/>
      <c r="R15" s="3"/>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row>
    <row r="16" spans="1:132" s="1" customFormat="1" ht="16.5" customHeight="1" x14ac:dyDescent="0.3">
      <c r="A16" s="88"/>
      <c r="B16" s="268" t="s">
        <v>335</v>
      </c>
      <c r="C16" s="268"/>
      <c r="D16" s="273"/>
      <c r="E16" s="164" t="s">
        <v>2</v>
      </c>
      <c r="F16" s="349"/>
      <c r="G16" s="269" t="s">
        <v>2</v>
      </c>
      <c r="H16" s="272" t="s">
        <v>1</v>
      </c>
      <c r="I16" s="3" t="s">
        <v>0</v>
      </c>
      <c r="J16" s="4" t="s">
        <v>8</v>
      </c>
      <c r="K16" s="3"/>
      <c r="L16" s="3"/>
      <c r="M16" s="3"/>
      <c r="N16" s="3"/>
      <c r="O16" s="3"/>
      <c r="P16" s="3"/>
      <c r="Q16" s="3"/>
      <c r="R16" s="3"/>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row>
    <row r="17" spans="1:132" s="1" customFormat="1" ht="16.5" customHeight="1" x14ac:dyDescent="0.3">
      <c r="A17" s="88"/>
      <c r="B17" s="268" t="s">
        <v>336</v>
      </c>
      <c r="C17" s="268"/>
      <c r="D17" s="273"/>
      <c r="E17" s="164" t="s">
        <v>2</v>
      </c>
      <c r="F17" s="349"/>
      <c r="G17" s="269"/>
      <c r="H17" s="271"/>
      <c r="I17" s="3"/>
      <c r="J17" s="4"/>
      <c r="K17" s="3"/>
      <c r="L17" s="3"/>
      <c r="M17" s="3"/>
      <c r="N17" s="3"/>
      <c r="O17" s="3"/>
      <c r="P17" s="3"/>
      <c r="Q17" s="3"/>
      <c r="R17" s="3"/>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row>
    <row r="18" spans="1:132" s="1" customFormat="1" ht="16.5" customHeight="1" x14ac:dyDescent="0.3">
      <c r="A18" s="88"/>
      <c r="B18" s="268" t="s">
        <v>337</v>
      </c>
      <c r="C18" s="268"/>
      <c r="D18" s="273"/>
      <c r="E18" s="164" t="s">
        <v>2</v>
      </c>
      <c r="F18" s="349"/>
      <c r="G18" s="269"/>
      <c r="H18" s="270"/>
      <c r="I18" s="3"/>
      <c r="J18" s="4"/>
      <c r="K18" s="3"/>
      <c r="L18" s="3"/>
      <c r="M18" s="3"/>
      <c r="N18" s="3"/>
      <c r="O18" s="3"/>
      <c r="P18" s="3"/>
      <c r="Q18" s="3"/>
      <c r="R18" s="3"/>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row>
    <row r="19" spans="1:132" s="1" customFormat="1" ht="16.5" customHeight="1" x14ac:dyDescent="0.3">
      <c r="A19" s="88"/>
      <c r="B19" s="268" t="s">
        <v>338</v>
      </c>
      <c r="C19" s="268"/>
      <c r="D19" s="273"/>
      <c r="E19" s="164" t="s">
        <v>2</v>
      </c>
      <c r="F19" s="349"/>
      <c r="G19" s="269"/>
      <c r="H19" s="270"/>
      <c r="I19" s="3"/>
      <c r="J19" s="4"/>
      <c r="K19" s="3"/>
      <c r="L19" s="3"/>
      <c r="M19" s="3"/>
      <c r="N19" s="3"/>
      <c r="O19" s="3"/>
      <c r="P19" s="3"/>
      <c r="Q19" s="3"/>
      <c r="R19" s="3"/>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row>
    <row r="20" spans="1:132" s="1" customFormat="1" ht="16.5" customHeight="1" x14ac:dyDescent="0.3">
      <c r="A20" s="88"/>
      <c r="B20" s="268"/>
      <c r="C20" s="273"/>
      <c r="D20" s="273"/>
      <c r="E20" s="273"/>
      <c r="F20" s="349"/>
      <c r="G20" s="269"/>
      <c r="H20" s="269"/>
      <c r="I20" s="3"/>
      <c r="J20" s="4"/>
      <c r="K20" s="3"/>
      <c r="L20" s="3"/>
      <c r="M20" s="3"/>
      <c r="N20" s="3"/>
      <c r="O20" s="3"/>
      <c r="P20" s="3"/>
      <c r="Q20" s="3"/>
      <c r="R20" s="3"/>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row>
    <row r="21" spans="1:132" s="1" customFormat="1" ht="16.5" customHeight="1" x14ac:dyDescent="0.3">
      <c r="A21" s="303" t="s">
        <v>307</v>
      </c>
      <c r="B21" s="268"/>
      <c r="C21" s="273"/>
      <c r="D21" s="273"/>
      <c r="E21" s="273"/>
      <c r="F21" s="349"/>
      <c r="G21" s="269"/>
      <c r="H21" s="269"/>
      <c r="I21" s="3"/>
      <c r="J21" s="4"/>
      <c r="K21" s="3"/>
      <c r="L21" s="3"/>
      <c r="M21" s="3"/>
      <c r="N21" s="3"/>
      <c r="O21" s="3"/>
      <c r="P21" s="3"/>
      <c r="Q21" s="3"/>
      <c r="R21" s="3"/>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row>
    <row r="22" spans="1:132" x14ac:dyDescent="0.3">
      <c r="A22" s="160" t="s">
        <v>306</v>
      </c>
      <c r="B22" s="160"/>
      <c r="C22" s="787" t="s">
        <v>2</v>
      </c>
      <c r="D22" s="787"/>
      <c r="E22" s="787"/>
      <c r="F22" s="163"/>
      <c r="G22" s="111" t="s">
        <v>2</v>
      </c>
      <c r="H22" s="1" t="s">
        <v>453</v>
      </c>
      <c r="I22" s="1" t="s">
        <v>452</v>
      </c>
      <c r="J22" s="1" t="s">
        <v>454</v>
      </c>
      <c r="K22" s="1"/>
      <c r="L22" s="475" t="s">
        <v>534</v>
      </c>
      <c r="M22" s="475" t="s">
        <v>535</v>
      </c>
      <c r="N22" s="475" t="s">
        <v>536</v>
      </c>
      <c r="O22" s="475" t="s">
        <v>537</v>
      </c>
      <c r="P22" s="475" t="s">
        <v>538</v>
      </c>
      <c r="Q22" s="475" t="s">
        <v>539</v>
      </c>
      <c r="R22" s="111"/>
      <c r="S22" s="111"/>
      <c r="T22" s="111"/>
      <c r="U22" s="111"/>
      <c r="V22" s="111"/>
      <c r="W22" s="111"/>
      <c r="X22" s="111"/>
    </row>
    <row r="23" spans="1:132" ht="17.25" customHeight="1" x14ac:dyDescent="0.3">
      <c r="A23" s="302" t="s">
        <v>305</v>
      </c>
      <c r="B23" s="88"/>
      <c r="C23" s="88"/>
      <c r="D23" s="169"/>
      <c r="E23" s="274"/>
      <c r="F23" s="348"/>
    </row>
    <row r="24" spans="1:132" hidden="1" x14ac:dyDescent="0.3">
      <c r="A24" s="302" t="s">
        <v>304</v>
      </c>
      <c r="B24" s="88"/>
      <c r="C24" s="88"/>
      <c r="D24" s="169"/>
      <c r="E24" s="275"/>
      <c r="F24" s="348"/>
    </row>
    <row r="25" spans="1:132" x14ac:dyDescent="0.3">
      <c r="A25" s="302" t="s">
        <v>303</v>
      </c>
      <c r="B25" s="88"/>
      <c r="C25" s="88"/>
      <c r="D25" s="169"/>
      <c r="E25" s="275"/>
      <c r="F25" s="348"/>
    </row>
    <row r="26" spans="1:132" x14ac:dyDescent="0.3">
      <c r="A26" s="88"/>
      <c r="B26" s="88"/>
      <c r="C26" s="302"/>
      <c r="D26" s="304"/>
      <c r="E26" s="304"/>
      <c r="F26" s="158"/>
    </row>
    <row r="27" spans="1:132" x14ac:dyDescent="0.3">
      <c r="A27" s="302" t="s">
        <v>302</v>
      </c>
      <c r="B27" s="88"/>
      <c r="C27" s="787" t="s">
        <v>2</v>
      </c>
      <c r="D27" s="787"/>
      <c r="E27" s="787"/>
      <c r="F27" s="347"/>
      <c r="G27" s="54" t="s">
        <v>2</v>
      </c>
    </row>
    <row r="28" spans="1:132" s="1" customFormat="1" x14ac:dyDescent="0.3">
      <c r="A28" s="88"/>
      <c r="B28" s="88"/>
      <c r="C28" s="88"/>
      <c r="D28" s="169"/>
      <c r="E28" s="104"/>
      <c r="F28" s="347"/>
      <c r="I28" s="3"/>
      <c r="J28" s="4"/>
      <c r="K28" s="3"/>
      <c r="L28" s="3"/>
      <c r="M28" s="3"/>
      <c r="N28" s="3"/>
      <c r="O28" s="3"/>
      <c r="P28" s="3"/>
      <c r="Q28" s="3"/>
      <c r="R28" s="3"/>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row>
    <row r="29" spans="1:132" s="1" customFormat="1" ht="15.75" x14ac:dyDescent="0.3">
      <c r="A29" s="685" t="s">
        <v>455</v>
      </c>
      <c r="B29" s="685"/>
      <c r="C29" s="685"/>
      <c r="D29" s="685"/>
      <c r="E29" s="685"/>
      <c r="F29" s="685"/>
      <c r="G29" s="326"/>
      <c r="I29" s="3"/>
      <c r="J29" s="4"/>
      <c r="K29" s="3"/>
      <c r="L29" s="3"/>
      <c r="M29" s="3"/>
      <c r="N29" s="3"/>
      <c r="O29" s="3"/>
      <c r="P29" s="3"/>
      <c r="Q29" s="3"/>
      <c r="R29" s="3"/>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row>
    <row r="30" spans="1:132" s="1" customFormat="1" ht="21.75" customHeight="1" x14ac:dyDescent="0.3">
      <c r="A30" s="778" t="s">
        <v>456</v>
      </c>
      <c r="B30" s="778"/>
      <c r="C30" s="778"/>
      <c r="D30" s="778"/>
      <c r="E30" s="778"/>
      <c r="F30" s="337"/>
      <c r="G30" s="337"/>
      <c r="I30" s="3"/>
      <c r="J30" s="4"/>
      <c r="K30" s="3"/>
      <c r="L30" s="3"/>
      <c r="M30" s="3"/>
      <c r="N30" s="3"/>
      <c r="O30" s="3"/>
      <c r="P30" s="3"/>
      <c r="Q30" s="3"/>
      <c r="R30" s="3"/>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row>
    <row r="31" spans="1:132" s="1" customFormat="1" ht="30.75" customHeight="1" x14ac:dyDescent="0.25">
      <c r="A31" s="328" t="s">
        <v>323</v>
      </c>
      <c r="B31" s="779" t="s">
        <v>457</v>
      </c>
      <c r="C31" s="780"/>
      <c r="D31" s="459" t="s">
        <v>532</v>
      </c>
      <c r="E31" s="327" t="s">
        <v>533</v>
      </c>
      <c r="F31" s="8"/>
      <c r="G31" s="114"/>
      <c r="H31" s="114"/>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row>
    <row r="32" spans="1:132" s="1" customFormat="1" ht="22.5" customHeight="1" x14ac:dyDescent="0.25">
      <c r="A32" s="329" t="s">
        <v>324</v>
      </c>
      <c r="B32" s="768"/>
      <c r="C32" s="769"/>
      <c r="D32" s="350"/>
      <c r="E32" s="351"/>
      <c r="F32" s="8"/>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row>
    <row r="33" spans="1:117" s="1" customFormat="1" ht="22.5" customHeight="1" x14ac:dyDescent="0.25">
      <c r="A33" s="330" t="s">
        <v>325</v>
      </c>
      <c r="B33" s="768"/>
      <c r="C33" s="769"/>
      <c r="D33" s="350"/>
      <c r="E33" s="351"/>
      <c r="F33" s="8"/>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row>
    <row r="34" spans="1:117" s="1" customFormat="1" ht="22.5" customHeight="1" x14ac:dyDescent="0.25">
      <c r="A34" s="329" t="s">
        <v>326</v>
      </c>
      <c r="B34" s="768"/>
      <c r="C34" s="769"/>
      <c r="D34" s="350"/>
      <c r="E34" s="351"/>
      <c r="F34" s="8"/>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row>
    <row r="35" spans="1:117" s="1" customFormat="1" ht="22.5" customHeight="1" x14ac:dyDescent="0.25">
      <c r="A35" s="330" t="s">
        <v>327</v>
      </c>
      <c r="B35" s="768"/>
      <c r="C35" s="769"/>
      <c r="D35" s="350"/>
      <c r="E35" s="351"/>
      <c r="F35" s="8"/>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row>
    <row r="36" spans="1:117" s="1" customFormat="1" ht="22.5" customHeight="1" x14ac:dyDescent="0.25">
      <c r="A36" s="329" t="s">
        <v>328</v>
      </c>
      <c r="B36" s="788"/>
      <c r="C36" s="789"/>
      <c r="D36" s="352"/>
      <c r="E36" s="351"/>
      <c r="F36" s="8"/>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row>
    <row r="37" spans="1:117" s="30" customFormat="1" ht="19.5" customHeight="1" x14ac:dyDescent="0.35">
      <c r="A37" s="335"/>
      <c r="B37" s="336"/>
      <c r="C37" s="341" t="s">
        <v>329</v>
      </c>
      <c r="D37" s="334">
        <f>SUM(D32:D36)</f>
        <v>0</v>
      </c>
      <c r="E37" s="333">
        <f>SUM(E32:E36)</f>
        <v>0</v>
      </c>
      <c r="F37" s="346"/>
    </row>
    <row r="38" spans="1:117" s="30" customFormat="1" ht="18" x14ac:dyDescent="0.35">
      <c r="A38" s="88"/>
      <c r="B38" s="88"/>
      <c r="C38" s="88"/>
      <c r="D38" s="169"/>
      <c r="E38" s="104"/>
      <c r="F38" s="347"/>
      <c r="G38" s="1"/>
      <c r="H38" s="54"/>
      <c r="I38" s="31"/>
    </row>
    <row r="39" spans="1:117" x14ac:dyDescent="0.3">
      <c r="A39" s="685" t="s">
        <v>330</v>
      </c>
      <c r="B39" s="685"/>
      <c r="C39" s="685"/>
      <c r="D39" s="685"/>
      <c r="E39" s="685"/>
      <c r="F39" s="685"/>
      <c r="G39" s="1"/>
    </row>
    <row r="40" spans="1:117" ht="36" customHeight="1" x14ac:dyDescent="0.3">
      <c r="A40" s="770" t="s">
        <v>507</v>
      </c>
      <c r="B40" s="770"/>
      <c r="C40" s="770"/>
      <c r="D40" s="770"/>
      <c r="E40" s="770"/>
      <c r="F40" s="770"/>
      <c r="G40" s="1"/>
    </row>
    <row r="41" spans="1:117" x14ac:dyDescent="0.3">
      <c r="A41" s="328" t="s">
        <v>323</v>
      </c>
      <c r="B41" s="771" t="s">
        <v>331</v>
      </c>
      <c r="C41" s="771"/>
      <c r="D41" s="328" t="s">
        <v>508</v>
      </c>
      <c r="E41" s="328" t="s">
        <v>509</v>
      </c>
      <c r="F41" s="328" t="s">
        <v>332</v>
      </c>
      <c r="G41" s="1"/>
    </row>
    <row r="42" spans="1:117" x14ac:dyDescent="0.3">
      <c r="A42" s="331"/>
      <c r="B42" s="772"/>
      <c r="C42" s="772"/>
      <c r="D42" s="332"/>
      <c r="E42" s="338"/>
      <c r="F42" s="339">
        <f t="shared" ref="F42:F48" si="0">IF(D42=0,0,E42/D42)</f>
        <v>0</v>
      </c>
      <c r="G42" s="1"/>
    </row>
    <row r="43" spans="1:117" x14ac:dyDescent="0.3">
      <c r="A43" s="331"/>
      <c r="B43" s="772"/>
      <c r="C43" s="772"/>
      <c r="D43" s="332"/>
      <c r="E43" s="332"/>
      <c r="F43" s="339">
        <f t="shared" si="0"/>
        <v>0</v>
      </c>
      <c r="G43" s="1"/>
    </row>
    <row r="44" spans="1:117" x14ac:dyDescent="0.3">
      <c r="A44" s="331"/>
      <c r="B44" s="772"/>
      <c r="C44" s="772"/>
      <c r="D44" s="332"/>
      <c r="E44" s="338"/>
      <c r="F44" s="339">
        <f t="shared" si="0"/>
        <v>0</v>
      </c>
      <c r="G44" s="1"/>
    </row>
    <row r="45" spans="1:117" x14ac:dyDescent="0.3">
      <c r="A45" s="331"/>
      <c r="B45" s="772"/>
      <c r="C45" s="772"/>
      <c r="D45" s="332"/>
      <c r="E45" s="332"/>
      <c r="F45" s="339">
        <f t="shared" si="0"/>
        <v>0</v>
      </c>
      <c r="G45" s="1"/>
    </row>
    <row r="46" spans="1:117" x14ac:dyDescent="0.3">
      <c r="A46" s="331"/>
      <c r="B46" s="772"/>
      <c r="C46" s="772"/>
      <c r="D46" s="332"/>
      <c r="E46" s="338"/>
      <c r="F46" s="339">
        <f t="shared" si="0"/>
        <v>0</v>
      </c>
      <c r="G46" s="32"/>
    </row>
    <row r="47" spans="1:117" x14ac:dyDescent="0.3">
      <c r="A47" s="331"/>
      <c r="B47" s="772"/>
      <c r="C47" s="772"/>
      <c r="D47" s="332"/>
      <c r="E47" s="332"/>
      <c r="F47" s="339">
        <f t="shared" si="0"/>
        <v>0</v>
      </c>
    </row>
    <row r="48" spans="1:117" x14ac:dyDescent="0.3">
      <c r="A48" s="331"/>
      <c r="B48" s="772"/>
      <c r="C48" s="772"/>
      <c r="D48" s="332"/>
      <c r="E48" s="338"/>
      <c r="F48" s="339">
        <f t="shared" si="0"/>
        <v>0</v>
      </c>
      <c r="G48" s="32"/>
    </row>
    <row r="49" spans="1:8" x14ac:dyDescent="0.3">
      <c r="A49" s="331"/>
      <c r="B49" s="772"/>
      <c r="C49" s="772"/>
      <c r="D49" s="332"/>
      <c r="E49" s="332"/>
      <c r="F49" s="339">
        <f>IF(D49=0,0,E49/D49)</f>
        <v>0</v>
      </c>
    </row>
    <row r="50" spans="1:8" x14ac:dyDescent="0.3">
      <c r="A50" s="331"/>
      <c r="B50" s="772"/>
      <c r="C50" s="772"/>
      <c r="D50" s="332"/>
      <c r="E50" s="338"/>
      <c r="F50" s="339">
        <f t="shared" ref="F50:F56" si="1">IF(D50=0,0,E50/D50)</f>
        <v>0</v>
      </c>
      <c r="G50" s="32"/>
      <c r="H50" s="32"/>
    </row>
    <row r="51" spans="1:8" x14ac:dyDescent="0.3">
      <c r="A51" s="331"/>
      <c r="B51" s="772"/>
      <c r="C51" s="772"/>
      <c r="D51" s="332"/>
      <c r="E51" s="338"/>
      <c r="F51" s="339">
        <f t="shared" si="1"/>
        <v>0</v>
      </c>
      <c r="G51" s="32"/>
      <c r="H51" s="32"/>
    </row>
    <row r="52" spans="1:8" x14ac:dyDescent="0.3">
      <c r="A52" s="331"/>
      <c r="B52" s="772"/>
      <c r="C52" s="772"/>
      <c r="D52" s="332"/>
      <c r="E52" s="332"/>
      <c r="F52" s="339">
        <f t="shared" si="1"/>
        <v>0</v>
      </c>
    </row>
    <row r="53" spans="1:8" x14ac:dyDescent="0.3">
      <c r="A53" s="331"/>
      <c r="B53" s="772"/>
      <c r="C53" s="772"/>
      <c r="D53" s="332"/>
      <c r="E53" s="332"/>
      <c r="F53" s="339">
        <f t="shared" si="1"/>
        <v>0</v>
      </c>
    </row>
    <row r="54" spans="1:8" x14ac:dyDescent="0.3">
      <c r="A54" s="331"/>
      <c r="B54" s="772"/>
      <c r="C54" s="772"/>
      <c r="D54" s="332"/>
      <c r="E54" s="332"/>
      <c r="F54" s="339">
        <f t="shared" si="1"/>
        <v>0</v>
      </c>
    </row>
    <row r="55" spans="1:8" x14ac:dyDescent="0.3">
      <c r="A55" s="340"/>
      <c r="B55" s="777"/>
      <c r="C55" s="772"/>
      <c r="D55" s="332"/>
      <c r="E55" s="338"/>
      <c r="F55" s="339">
        <f t="shared" si="1"/>
        <v>0</v>
      </c>
    </row>
    <row r="56" spans="1:8" x14ac:dyDescent="0.3">
      <c r="A56" s="344"/>
      <c r="B56" s="345"/>
      <c r="C56" s="341" t="s">
        <v>329</v>
      </c>
      <c r="D56" s="342">
        <f>SUM(D42:D55)</f>
        <v>0</v>
      </c>
      <c r="E56" s="342">
        <f>SUM(E42:E55)</f>
        <v>0</v>
      </c>
      <c r="F56" s="343">
        <f t="shared" si="1"/>
        <v>0</v>
      </c>
    </row>
    <row r="57" spans="1:8" x14ac:dyDescent="0.3">
      <c r="A57" s="88"/>
      <c r="B57" s="88"/>
      <c r="C57" s="88"/>
      <c r="D57" s="169"/>
      <c r="E57" s="104"/>
      <c r="F57" s="347"/>
    </row>
    <row r="58" spans="1:8" ht="18" x14ac:dyDescent="0.35">
      <c r="A58" s="775"/>
      <c r="B58" s="776"/>
      <c r="C58" s="776"/>
      <c r="D58" s="776"/>
      <c r="E58" s="776"/>
      <c r="F58" s="776"/>
    </row>
    <row r="59" spans="1:8" x14ac:dyDescent="0.3">
      <c r="A59" s="773" t="s">
        <v>66</v>
      </c>
      <c r="B59" s="774"/>
      <c r="C59" s="774"/>
      <c r="D59" s="774"/>
      <c r="E59" s="774"/>
      <c r="F59" s="774"/>
    </row>
    <row r="65" spans="6:6" x14ac:dyDescent="0.3">
      <c r="F65" s="1"/>
    </row>
    <row r="66" spans="6:6" x14ac:dyDescent="0.3">
      <c r="F66" s="1"/>
    </row>
    <row r="67" spans="6:6" x14ac:dyDescent="0.3">
      <c r="F67" s="1"/>
    </row>
    <row r="68" spans="6:6" x14ac:dyDescent="0.3">
      <c r="F68" s="1"/>
    </row>
    <row r="69" spans="6:6" x14ac:dyDescent="0.3">
      <c r="F69" s="1"/>
    </row>
    <row r="70" spans="6:6" x14ac:dyDescent="0.3">
      <c r="F70" s="1"/>
    </row>
    <row r="71" spans="6:6" x14ac:dyDescent="0.3">
      <c r="F71" s="1"/>
    </row>
    <row r="103" spans="1:21" x14ac:dyDescent="0.3">
      <c r="A103" s="648" t="s">
        <v>347</v>
      </c>
      <c r="B103" s="649"/>
      <c r="C103" s="649"/>
      <c r="D103" s="649"/>
      <c r="E103" s="649"/>
      <c r="F103" s="649"/>
      <c r="G103" s="649"/>
      <c r="H103" s="649"/>
      <c r="I103" s="649"/>
      <c r="J103" s="649"/>
      <c r="K103" s="649"/>
      <c r="L103" s="649"/>
      <c r="M103" s="649"/>
      <c r="N103" s="649"/>
      <c r="O103" s="649"/>
      <c r="P103" s="649"/>
      <c r="Q103" s="649"/>
      <c r="R103" s="649"/>
      <c r="S103" s="649"/>
      <c r="T103" s="649"/>
      <c r="U103" s="649"/>
    </row>
  </sheetData>
  <sheetProtection algorithmName="SHA-512" hashValue="quI2MEAexDWFD4R+nXW9bN3eCMwJ10KGLaTtLLptSxNohjrua3m/zEcg0G8e6e8uHazPbqxUz4JYbWphqlzOyg==" saltValue="SW/YmZtccVRQum72PDf/WA==" spinCount="100000" sheet="1" objects="1" scenarios="1"/>
  <mergeCells count="40">
    <mergeCell ref="B46:C46"/>
    <mergeCell ref="B47:C47"/>
    <mergeCell ref="B48:C48"/>
    <mergeCell ref="A39:F39"/>
    <mergeCell ref="B36:C36"/>
    <mergeCell ref="B45:C45"/>
    <mergeCell ref="A29:F29"/>
    <mergeCell ref="A1:F1"/>
    <mergeCell ref="A2:F2"/>
    <mergeCell ref="A3:F3"/>
    <mergeCell ref="A4:F4"/>
    <mergeCell ref="A5:F5"/>
    <mergeCell ref="A6:F6"/>
    <mergeCell ref="C7:E7"/>
    <mergeCell ref="C8:E8"/>
    <mergeCell ref="C9:E9"/>
    <mergeCell ref="C10:E10"/>
    <mergeCell ref="C22:E22"/>
    <mergeCell ref="C27:E27"/>
    <mergeCell ref="A30:E30"/>
    <mergeCell ref="B31:C31"/>
    <mergeCell ref="B32:C32"/>
    <mergeCell ref="B33:C33"/>
    <mergeCell ref="B34:C34"/>
    <mergeCell ref="B35:C35"/>
    <mergeCell ref="A103:U103"/>
    <mergeCell ref="A40:F40"/>
    <mergeCell ref="B41:C41"/>
    <mergeCell ref="B42:C42"/>
    <mergeCell ref="B43:C43"/>
    <mergeCell ref="A59:F59"/>
    <mergeCell ref="A58:F58"/>
    <mergeCell ref="B54:C54"/>
    <mergeCell ref="B55:C55"/>
    <mergeCell ref="B49:C49"/>
    <mergeCell ref="B50:C50"/>
    <mergeCell ref="B51:C51"/>
    <mergeCell ref="B52:C52"/>
    <mergeCell ref="B53:C53"/>
    <mergeCell ref="B44:C44"/>
  </mergeCells>
  <conditionalFormatting sqref="B16:E19">
    <cfRule type="expression" dxfId="47" priority="6">
      <formula>($E$13="No")</formula>
    </cfRule>
  </conditionalFormatting>
  <conditionalFormatting sqref="E16:E19">
    <cfRule type="expression" dxfId="46" priority="5">
      <formula>($E$13="No")</formula>
    </cfRule>
  </conditionalFormatting>
  <conditionalFormatting sqref="B16">
    <cfRule type="expression" dxfId="45" priority="4">
      <formula>($E$13="No")</formula>
    </cfRule>
  </conditionalFormatting>
  <conditionalFormatting sqref="B17">
    <cfRule type="expression" dxfId="44" priority="3">
      <formula>($E$13="No")</formula>
    </cfRule>
  </conditionalFormatting>
  <conditionalFormatting sqref="B18">
    <cfRule type="expression" dxfId="43" priority="2">
      <formula>($E$13="No")</formula>
    </cfRule>
  </conditionalFormatting>
  <conditionalFormatting sqref="B19">
    <cfRule type="expression" dxfId="42" priority="1">
      <formula>($E$13="No")</formula>
    </cfRule>
  </conditionalFormatting>
  <dataValidations count="7">
    <dataValidation type="list" allowBlank="1" showInputMessage="1" showErrorMessage="1" sqref="E16:E19" xr:uid="{00000000-0002-0000-0700-000000000000}">
      <formula1>$G$16:$J$16</formula1>
    </dataValidation>
    <dataValidation type="whole" allowBlank="1" showInputMessage="1" showErrorMessage="1" error="Enter whole numbers only." sqref="E23:E25" xr:uid="{00000000-0002-0000-0700-000002000000}">
      <formula1>0</formula1>
      <formula2>100</formula2>
    </dataValidation>
    <dataValidation type="whole" allowBlank="1" showInputMessage="1" showErrorMessage="1" sqref="A42:A55" xr:uid="{00000000-0002-0000-0700-000005000000}">
      <formula1>1950</formula1>
      <formula2>2050</formula2>
    </dataValidation>
    <dataValidation type="whole" operator="greaterThan" allowBlank="1" showInputMessage="1" showErrorMessage="1" sqref="D32:E36 D42:E55" xr:uid="{00000000-0002-0000-0700-000006000000}">
      <formula1>0</formula1>
    </dataValidation>
    <dataValidation type="whole" allowBlank="1" showInputMessage="1" showErrorMessage="1" sqref="F42:F55" xr:uid="{00000000-0002-0000-0700-000007000000}">
      <formula1>0</formula1>
      <formula2>100</formula2>
    </dataValidation>
    <dataValidation type="list" allowBlank="1" showInputMessage="1" showErrorMessage="1" sqref="E13" xr:uid="{00000000-0002-0000-0700-000001000000}">
      <formula1>$H$12:$K$12</formula1>
    </dataValidation>
    <dataValidation type="list" allowBlank="1" showInputMessage="1" showErrorMessage="1" sqref="C22:E22 C27:E27" xr:uid="{7E546879-57A7-2044-B12D-B8A04A4B7E48}">
      <formula1>$H$22:$W$22</formula1>
    </dataValidation>
  </dataValidations>
  <hyperlinks>
    <hyperlink ref="A1:D1" location="'Submission Checklist'!B24" display="Return to Submission Checklist" xr:uid="{00000000-0004-0000-0700-000000000000}"/>
    <hyperlink ref="A59:D59" location="'Submission Checklist'!B24" display="Return to Submission Checklist" xr:uid="{00000000-0004-0000-0700-000001000000}"/>
  </hyperlinks>
  <pageMargins left="0.7" right="0.7" top="0.75" bottom="0.75" header="0.3" footer="0.3"/>
  <pageSetup paperSize="3" fitToHeight="0" orientation="landscape" r:id="rId1"/>
  <headerFooter>
    <oddFooter>&amp;L&amp;"Garamond,Bold"&amp;12Real Estate Application 2020&amp;R&amp;"Garamond,Bold"&amp;12 8-&amp;P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EB35"/>
  <sheetViews>
    <sheetView showGridLines="0" showRowColHeaders="0" showRuler="0" view="pageLayout" topLeftCell="A13" zoomScale="106" zoomScaleNormal="100" zoomScaleSheetLayoutView="100" zoomScalePageLayoutView="106" workbookViewId="0">
      <selection activeCell="E12" sqref="E12"/>
    </sheetView>
  </sheetViews>
  <sheetFormatPr defaultColWidth="9.140625" defaultRowHeight="16.5" x14ac:dyDescent="0.3"/>
  <cols>
    <col min="1" max="1" width="4" style="39" customWidth="1"/>
    <col min="2" max="2" width="19.85546875" style="39" customWidth="1"/>
    <col min="3" max="3" width="22.42578125" style="39" customWidth="1"/>
    <col min="4" max="4" width="39.7109375" style="39" customWidth="1"/>
    <col min="5" max="5" width="13.7109375" style="29" bestFit="1" customWidth="1"/>
    <col min="6" max="6" width="9" style="39" customWidth="1"/>
    <col min="7" max="19" width="9" style="39" hidden="1" customWidth="1"/>
    <col min="20" max="23" width="9.140625" style="39" customWidth="1"/>
    <col min="24" max="16384" width="9.140625" style="39"/>
  </cols>
  <sheetData>
    <row r="1" spans="1:13" s="11" customFormat="1" ht="18" x14ac:dyDescent="0.35">
      <c r="A1" s="793" t="s">
        <v>66</v>
      </c>
      <c r="B1" s="794"/>
      <c r="C1" s="794"/>
      <c r="D1" s="794"/>
      <c r="E1" s="794"/>
      <c r="F1" s="795"/>
      <c r="G1" s="39"/>
      <c r="H1" s="39"/>
    </row>
    <row r="2" spans="1:13" ht="12" customHeight="1" x14ac:dyDescent="0.3">
      <c r="A2" s="790"/>
      <c r="B2" s="791"/>
      <c r="C2" s="791"/>
      <c r="D2" s="791"/>
      <c r="E2" s="791"/>
      <c r="F2" s="792"/>
    </row>
    <row r="3" spans="1:13" ht="73.5" customHeight="1" x14ac:dyDescent="0.3">
      <c r="A3" s="799" t="s">
        <v>134</v>
      </c>
      <c r="B3" s="800"/>
      <c r="C3" s="800"/>
      <c r="D3" s="800"/>
      <c r="E3" s="800"/>
      <c r="F3" s="801"/>
    </row>
    <row r="4" spans="1:13" ht="12" customHeight="1" x14ac:dyDescent="0.3">
      <c r="A4" s="796"/>
      <c r="B4" s="797"/>
      <c r="C4" s="797"/>
      <c r="D4" s="797"/>
      <c r="E4" s="797"/>
      <c r="F4" s="798"/>
    </row>
    <row r="5" spans="1:13" ht="33" customHeight="1" x14ac:dyDescent="0.3">
      <c r="A5" s="802" t="s">
        <v>262</v>
      </c>
      <c r="B5" s="803"/>
      <c r="C5" s="803"/>
      <c r="D5" s="803"/>
      <c r="E5" s="803"/>
      <c r="F5" s="804"/>
    </row>
    <row r="6" spans="1:13" ht="12" customHeight="1" x14ac:dyDescent="0.3">
      <c r="A6" s="805"/>
      <c r="B6" s="806"/>
      <c r="C6" s="806"/>
      <c r="D6" s="806"/>
      <c r="E6" s="806"/>
      <c r="F6" s="807"/>
    </row>
    <row r="7" spans="1:13" x14ac:dyDescent="0.3">
      <c r="A7" s="157" t="s">
        <v>95</v>
      </c>
      <c r="B7" s="117"/>
      <c r="C7" s="714">
        <f>'General Information'!D10</f>
        <v>0</v>
      </c>
      <c r="D7" s="714"/>
      <c r="E7" s="714"/>
      <c r="F7" s="56"/>
    </row>
    <row r="8" spans="1:13" x14ac:dyDescent="0.3">
      <c r="A8" s="157" t="s">
        <v>268</v>
      </c>
      <c r="B8" s="117"/>
      <c r="C8" s="714">
        <f>'General Information'!D13</f>
        <v>0</v>
      </c>
      <c r="D8" s="714"/>
      <c r="E8" s="714"/>
      <c r="F8" s="426"/>
    </row>
    <row r="9" spans="1:13" x14ac:dyDescent="0.3">
      <c r="A9" s="157" t="s">
        <v>83</v>
      </c>
      <c r="B9" s="117"/>
      <c r="C9" s="714">
        <f>'General Information'!D11</f>
        <v>0</v>
      </c>
      <c r="D9" s="714"/>
      <c r="E9" s="714"/>
      <c r="F9" s="426"/>
    </row>
    <row r="10" spans="1:13" x14ac:dyDescent="0.3">
      <c r="A10" s="157"/>
      <c r="B10" s="117"/>
      <c r="C10" s="714">
        <f>'General Information'!D12</f>
        <v>0</v>
      </c>
      <c r="D10" s="714"/>
      <c r="E10" s="714"/>
      <c r="F10" s="426"/>
    </row>
    <row r="11" spans="1:13" ht="8.1" customHeight="1" x14ac:dyDescent="0.3">
      <c r="A11" s="117"/>
      <c r="B11" s="117"/>
      <c r="C11" s="117"/>
      <c r="D11" s="117"/>
      <c r="E11" s="117"/>
      <c r="F11" s="426"/>
    </row>
    <row r="12" spans="1:13" ht="36.75" customHeight="1" x14ac:dyDescent="0.3">
      <c r="A12" s="654" t="s">
        <v>341</v>
      </c>
      <c r="B12" s="654"/>
      <c r="C12" s="654"/>
      <c r="D12" s="654"/>
      <c r="E12" s="162" t="s">
        <v>2</v>
      </c>
      <c r="F12" s="167">
        <v>0</v>
      </c>
      <c r="G12" s="39" t="s">
        <v>2</v>
      </c>
      <c r="H12" s="39" t="s">
        <v>1</v>
      </c>
      <c r="I12" s="39" t="s">
        <v>0</v>
      </c>
      <c r="J12" s="1"/>
      <c r="K12" s="1"/>
      <c r="L12" s="1"/>
      <c r="M12" s="1"/>
    </row>
    <row r="13" spans="1:13" ht="24" customHeight="1" x14ac:dyDescent="0.3">
      <c r="A13" s="809" t="s">
        <v>566</v>
      </c>
      <c r="B13" s="809"/>
      <c r="C13" s="809"/>
      <c r="D13" s="809"/>
      <c r="E13" s="240"/>
      <c r="F13" s="7"/>
      <c r="J13" s="1"/>
      <c r="K13" s="1"/>
      <c r="L13" s="1"/>
      <c r="M13" s="1"/>
    </row>
    <row r="14" spans="1:13" ht="18" customHeight="1" x14ac:dyDescent="0.3">
      <c r="A14" s="654" t="s">
        <v>239</v>
      </c>
      <c r="B14" s="654"/>
      <c r="C14" s="654"/>
      <c r="D14" s="654"/>
      <c r="E14" s="162" t="s">
        <v>2</v>
      </c>
      <c r="F14" s="437"/>
      <c r="G14" s="39" t="s">
        <v>2</v>
      </c>
      <c r="H14" s="39" t="s">
        <v>1</v>
      </c>
      <c r="I14" s="39" t="s">
        <v>0</v>
      </c>
      <c r="J14" s="1"/>
      <c r="K14" s="1"/>
      <c r="L14" s="1"/>
      <c r="M14" s="1"/>
    </row>
    <row r="15" spans="1:13" ht="24" customHeight="1" x14ac:dyDescent="0.3">
      <c r="A15" s="809" t="s">
        <v>567</v>
      </c>
      <c r="B15" s="809"/>
      <c r="C15" s="809"/>
      <c r="D15" s="809"/>
      <c r="E15" s="240"/>
      <c r="F15" s="437"/>
      <c r="J15" s="1"/>
      <c r="K15" s="1"/>
      <c r="L15" s="1"/>
      <c r="M15" s="1"/>
    </row>
    <row r="16" spans="1:13" ht="18" customHeight="1" x14ac:dyDescent="0.3">
      <c r="A16" s="654" t="s">
        <v>236</v>
      </c>
      <c r="B16" s="654"/>
      <c r="C16" s="654"/>
      <c r="D16" s="654"/>
      <c r="E16" s="162" t="s">
        <v>2</v>
      </c>
      <c r="F16" s="438">
        <v>0</v>
      </c>
      <c r="G16" s="39" t="s">
        <v>2</v>
      </c>
      <c r="H16" s="39" t="s">
        <v>1</v>
      </c>
      <c r="I16" s="39" t="s">
        <v>0</v>
      </c>
      <c r="J16" s="1"/>
      <c r="K16" s="1"/>
      <c r="L16" s="1"/>
      <c r="M16" s="1"/>
    </row>
    <row r="17" spans="1:132" ht="24.75" customHeight="1" x14ac:dyDescent="0.3">
      <c r="A17" s="809" t="s">
        <v>568</v>
      </c>
      <c r="B17" s="809"/>
      <c r="C17" s="809"/>
      <c r="D17" s="809"/>
      <c r="E17" s="240"/>
      <c r="F17" s="439"/>
      <c r="J17" s="1"/>
      <c r="K17" s="1"/>
      <c r="L17" s="1"/>
      <c r="M17" s="1"/>
    </row>
    <row r="18" spans="1:132" ht="38.25" customHeight="1" x14ac:dyDescent="0.3">
      <c r="A18" s="654" t="s">
        <v>322</v>
      </c>
      <c r="B18" s="654"/>
      <c r="C18" s="654"/>
      <c r="D18" s="654"/>
      <c r="E18" s="162" t="s">
        <v>2</v>
      </c>
      <c r="F18" s="437"/>
      <c r="G18" s="39" t="s">
        <v>2</v>
      </c>
      <c r="H18" s="39" t="s">
        <v>1</v>
      </c>
      <c r="I18" s="39" t="s">
        <v>0</v>
      </c>
    </row>
    <row r="19" spans="1:132" ht="24.75" customHeight="1" x14ac:dyDescent="0.3">
      <c r="A19" s="809" t="s">
        <v>569</v>
      </c>
      <c r="B19" s="809"/>
      <c r="C19" s="809"/>
      <c r="D19" s="809"/>
      <c r="E19" s="240"/>
      <c r="F19" s="437"/>
      <c r="J19" s="1"/>
      <c r="K19" s="1"/>
      <c r="L19" s="1"/>
      <c r="M19" s="1"/>
    </row>
    <row r="20" spans="1:132" ht="15.75" customHeight="1" x14ac:dyDescent="0.3">
      <c r="A20" s="808" t="s">
        <v>298</v>
      </c>
      <c r="B20" s="808"/>
      <c r="C20" s="808"/>
      <c r="D20" s="808"/>
      <c r="E20" s="162" t="s">
        <v>2</v>
      </c>
      <c r="F20" s="437"/>
      <c r="G20" s="39" t="s">
        <v>2</v>
      </c>
      <c r="H20" s="39" t="s">
        <v>1</v>
      </c>
      <c r="I20" s="39" t="s">
        <v>0</v>
      </c>
      <c r="J20" s="1"/>
      <c r="K20" s="1"/>
      <c r="L20" s="1"/>
      <c r="M20" s="1"/>
    </row>
    <row r="21" spans="1:132" s="1" customFormat="1" ht="33.75" customHeight="1" x14ac:dyDescent="0.3">
      <c r="A21" s="809" t="s">
        <v>570</v>
      </c>
      <c r="B21" s="809"/>
      <c r="C21" s="809"/>
      <c r="D21" s="809"/>
      <c r="E21" s="241"/>
      <c r="F21" s="246"/>
      <c r="G21" s="39"/>
      <c r="H21" s="39"/>
      <c r="I21" s="39"/>
      <c r="J21" s="4"/>
      <c r="K21" s="3"/>
      <c r="L21" s="3"/>
      <c r="M21" s="3"/>
      <c r="N21" s="3"/>
      <c r="O21" s="3"/>
      <c r="P21" s="3"/>
      <c r="Q21" s="3"/>
      <c r="R21" s="3"/>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row>
    <row r="22" spans="1:132" s="1" customFormat="1" ht="12.75" customHeight="1" x14ac:dyDescent="0.3">
      <c r="A22" s="790"/>
      <c r="B22" s="791"/>
      <c r="C22" s="791"/>
      <c r="D22" s="791"/>
      <c r="E22" s="791"/>
      <c r="F22" s="792"/>
      <c r="I22" s="3"/>
      <c r="J22" s="4"/>
      <c r="K22" s="3"/>
      <c r="L22" s="3"/>
      <c r="M22" s="3"/>
      <c r="N22" s="3"/>
      <c r="O22" s="3"/>
      <c r="P22" s="3"/>
      <c r="Q22" s="3"/>
      <c r="R22" s="3"/>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row>
    <row r="23" spans="1:132" s="1" customFormat="1" ht="16.5" customHeight="1" x14ac:dyDescent="0.3">
      <c r="A23" s="793" t="s">
        <v>66</v>
      </c>
      <c r="B23" s="794"/>
      <c r="C23" s="794"/>
      <c r="D23" s="794"/>
      <c r="E23" s="794"/>
      <c r="F23" s="795"/>
      <c r="I23" s="3"/>
      <c r="J23" s="4"/>
      <c r="K23" s="3"/>
      <c r="L23" s="3"/>
      <c r="M23" s="3"/>
      <c r="N23" s="3"/>
      <c r="O23" s="3"/>
      <c r="P23" s="3"/>
      <c r="Q23" s="3"/>
      <c r="R23" s="3"/>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row>
    <row r="24" spans="1:132" s="30" customFormat="1" ht="18" x14ac:dyDescent="0.35">
      <c r="A24" s="11"/>
      <c r="B24" s="11"/>
      <c r="C24" s="11"/>
      <c r="D24" s="11"/>
      <c r="E24" s="55"/>
      <c r="F24" s="11"/>
      <c r="G24" s="39"/>
      <c r="H24" s="39"/>
      <c r="I24" s="31"/>
    </row>
    <row r="25" spans="1:132" s="30" customFormat="1" ht="18" x14ac:dyDescent="0.35">
      <c r="A25" s="11"/>
      <c r="B25" s="11"/>
      <c r="C25" s="11"/>
      <c r="D25" s="11"/>
      <c r="E25" s="55"/>
      <c r="F25" s="11"/>
      <c r="G25" s="39"/>
      <c r="H25" s="39"/>
      <c r="I25" s="31"/>
    </row>
    <row r="26" spans="1:132" ht="18" x14ac:dyDescent="0.35">
      <c r="A26" s="11"/>
      <c r="B26" s="11"/>
      <c r="C26" s="11"/>
      <c r="D26" s="11"/>
      <c r="E26" s="55"/>
      <c r="F26" s="11"/>
    </row>
    <row r="27" spans="1:132" ht="18" x14ac:dyDescent="0.35">
      <c r="A27" s="11"/>
      <c r="B27" s="11"/>
      <c r="C27" s="11"/>
      <c r="D27" s="11"/>
      <c r="E27" s="55"/>
      <c r="F27" s="11"/>
    </row>
    <row r="28" spans="1:132" ht="18" x14ac:dyDescent="0.35">
      <c r="A28" s="11"/>
      <c r="B28" s="11"/>
      <c r="C28" s="11"/>
      <c r="D28" s="11"/>
      <c r="E28" s="55"/>
      <c r="F28" s="11"/>
    </row>
    <row r="29" spans="1:132" x14ac:dyDescent="0.3">
      <c r="F29" s="1"/>
    </row>
    <row r="30" spans="1:132" x14ac:dyDescent="0.3">
      <c r="F30" s="1"/>
    </row>
    <row r="31" spans="1:132" x14ac:dyDescent="0.3">
      <c r="F31" s="1"/>
    </row>
    <row r="32" spans="1:132" x14ac:dyDescent="0.3">
      <c r="F32" s="1"/>
    </row>
    <row r="33" spans="6:6" x14ac:dyDescent="0.3">
      <c r="F33" s="1"/>
    </row>
    <row r="34" spans="6:6" x14ac:dyDescent="0.3">
      <c r="F34" s="1"/>
    </row>
    <row r="35" spans="6:6" x14ac:dyDescent="0.3">
      <c r="F35" s="1"/>
    </row>
  </sheetData>
  <sheetProtection algorithmName="SHA-512" hashValue="1HgPozXIMCvrceie2zYMfjP5Q324xS4oOzvQxa2n7B8xF/Af0BkOn1mSiTvIKE8RWKo1D6EweNp0+f0I/y072g==" saltValue="I23i81lJVFGiAfGZFzc7BA==" spinCount="100000" sheet="1" objects="1" scenarios="1"/>
  <customSheetViews>
    <customSheetView guid="{7C66BF0C-1E54-4D44-A66B-E72413F39A39}" showPageBreaks="1" showGridLines="0" showRowCol="0" view="pageLayout" showRuler="0">
      <selection activeCell="E37" sqref="E37"/>
    </customSheetView>
  </customSheetViews>
  <mergeCells count="22">
    <mergeCell ref="A21:D21"/>
    <mergeCell ref="A16:D16"/>
    <mergeCell ref="A13:D13"/>
    <mergeCell ref="A15:D15"/>
    <mergeCell ref="A17:D17"/>
    <mergeCell ref="A19:D19"/>
    <mergeCell ref="A22:F22"/>
    <mergeCell ref="A23:F23"/>
    <mergeCell ref="A1:F1"/>
    <mergeCell ref="A2:F2"/>
    <mergeCell ref="A4:F4"/>
    <mergeCell ref="A3:F3"/>
    <mergeCell ref="A5:F5"/>
    <mergeCell ref="A6:F6"/>
    <mergeCell ref="A18:D18"/>
    <mergeCell ref="A20:D20"/>
    <mergeCell ref="C7:E7"/>
    <mergeCell ref="C8:E8"/>
    <mergeCell ref="C9:E9"/>
    <mergeCell ref="C10:E10"/>
    <mergeCell ref="A12:D12"/>
    <mergeCell ref="A14:D14"/>
  </mergeCells>
  <conditionalFormatting sqref="A13">
    <cfRule type="expression" dxfId="41" priority="7">
      <formula>($E$12="Yes")</formula>
    </cfRule>
  </conditionalFormatting>
  <conditionalFormatting sqref="A15">
    <cfRule type="expression" dxfId="40" priority="6">
      <formula>($E$14="Yes")</formula>
    </cfRule>
  </conditionalFormatting>
  <conditionalFormatting sqref="A17">
    <cfRule type="expression" dxfId="39" priority="5">
      <formula>($E$16="Yes")</formula>
    </cfRule>
  </conditionalFormatting>
  <conditionalFormatting sqref="A19">
    <cfRule type="expression" dxfId="38" priority="4">
      <formula>($E$18="Yes")</formula>
    </cfRule>
  </conditionalFormatting>
  <conditionalFormatting sqref="A21">
    <cfRule type="expression" dxfId="37" priority="106">
      <formula>($E$20="Yes")</formula>
    </cfRule>
  </conditionalFormatting>
  <dataValidations count="2">
    <dataValidation type="whole" allowBlank="1" showInputMessage="1" showErrorMessage="1" sqref="E21" xr:uid="{00000000-0002-0000-0800-000000000000}">
      <formula1>0</formula1>
      <formula2>60</formula2>
    </dataValidation>
    <dataValidation type="list" allowBlank="1" showInputMessage="1" showErrorMessage="1" sqref="E12 E14 E16 E18 E20" xr:uid="{00000000-0002-0000-0800-000001000000}">
      <formula1>$G$12:$I$12</formula1>
    </dataValidation>
  </dataValidations>
  <hyperlinks>
    <hyperlink ref="A1:D1" location="'Submission Checklist'!A1" display="Return to Submission Checklist" xr:uid="{00000000-0004-0000-0800-000000000000}"/>
    <hyperlink ref="F16" location="Info_Zoning" display="?" xr:uid="{00000000-0004-0000-0800-000001000000}"/>
    <hyperlink ref="F12" location="INFO_Mrkt" display="INFO_Mrkt" xr:uid="{00000000-0004-0000-0800-000002000000}"/>
    <hyperlink ref="A1:F1" location="'Submission Checklist'!B25" display="Return to Submission Checklist" xr:uid="{00000000-0004-0000-0800-000003000000}"/>
    <hyperlink ref="A23:D23" location="'Submission Checklist'!A1" display="Return to Submission Checklist" xr:uid="{00000000-0004-0000-0800-000004000000}"/>
    <hyperlink ref="A23:F23" location="'Submission Checklist'!B25" display="Return to Submission Checklist" xr:uid="{00000000-0004-0000-0800-000005000000}"/>
  </hyperlinks>
  <printOptions horizontalCentered="1"/>
  <pageMargins left="0.45" right="0.45" top="0.5" bottom="0.5" header="0.5" footer="0.3"/>
  <pageSetup paperSize="3" fitToHeight="0" orientation="landscape" r:id="rId1"/>
  <headerFooter>
    <oddFooter xml:space="preserve">&amp;L&amp;"Garamond,Bold"&amp;12Real Estate Application 2020&amp;R&amp;"Garamond,Bold"&amp;12 9-&amp;P </oddFooter>
  </headerFooter>
  <drawing r:id="rId2"/>
  <extLst>
    <ext xmlns:x14="http://schemas.microsoft.com/office/spreadsheetml/2009/9/main" uri="{78C0D931-6437-407d-A8EE-F0AAD7539E65}">
      <x14:conditionalFormattings>
        <x14:conditionalFormatting xmlns:xm="http://schemas.microsoft.com/office/excel/2006/main">
          <x14:cfRule type="iconSet" priority="3" id="{6E542D8C-0FEA-4B78-8D3B-37DCAA832B55}">
            <x14:iconSet iconSet="3Symbols" showValue="0" custom="1">
              <x14:cfvo type="percent">
                <xm:f>0</xm:f>
              </x14:cfvo>
              <x14:cfvo type="num">
                <xm:f>0</xm:f>
              </x14:cfvo>
              <x14:cfvo type="num">
                <xm:f>0</xm:f>
              </x14:cfvo>
              <x14:cfIcon iconSet="NoIcons" iconId="0"/>
              <x14:cfIcon iconSet="NoIcons" iconId="0"/>
              <x14:cfIcon iconSet="3Symbols" iconId="1"/>
            </x14:iconSet>
          </x14:cfRule>
          <xm:sqref>F16</xm:sqref>
        </x14:conditionalFormatting>
        <x14:conditionalFormatting xmlns:xm="http://schemas.microsoft.com/office/excel/2006/main">
          <x14:cfRule type="iconSet" priority="2" id="{28EF7B0B-4162-4DA3-8B37-8B20424FC55F}">
            <x14:iconSet iconSet="3Symbols" showValue="0" custom="1">
              <x14:cfvo type="percent">
                <xm:f>0</xm:f>
              </x14:cfvo>
              <x14:cfvo type="num">
                <xm:f>0</xm:f>
              </x14:cfvo>
              <x14:cfvo type="num">
                <xm:f>0</xm:f>
              </x14:cfvo>
              <x14:cfIcon iconSet="NoIcons" iconId="0"/>
              <x14:cfIcon iconSet="NoIcons" iconId="0"/>
              <x14:cfIcon iconSet="3Symbols" iconId="1"/>
            </x14:iconSet>
          </x14:cfRule>
          <xm:sqref>F12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EB48"/>
  <sheetViews>
    <sheetView showGridLines="0" showRowColHeaders="0" showRuler="0" view="pageLayout" topLeftCell="A37" zoomScale="105" zoomScaleNormal="100" zoomScaleSheetLayoutView="100" zoomScalePageLayoutView="105" workbookViewId="0">
      <selection activeCell="E14" sqref="E14"/>
    </sheetView>
  </sheetViews>
  <sheetFormatPr defaultColWidth="9.140625" defaultRowHeight="16.5" x14ac:dyDescent="0.3"/>
  <cols>
    <col min="1" max="1" width="4" style="39" customWidth="1"/>
    <col min="2" max="2" width="19.85546875" style="39" customWidth="1"/>
    <col min="3" max="3" width="25.85546875" style="39" customWidth="1"/>
    <col min="4" max="4" width="39.7109375" style="39" customWidth="1"/>
    <col min="5" max="5" width="13.42578125" style="29" customWidth="1"/>
    <col min="6" max="6" width="9.140625" style="39" customWidth="1"/>
    <col min="7" max="10" width="9.140625" style="39" hidden="1" customWidth="1"/>
    <col min="11" max="11" width="2.42578125" style="39" hidden="1" customWidth="1"/>
    <col min="12" max="12" width="15.140625" style="39" hidden="1" customWidth="1"/>
    <col min="13" max="19" width="9.140625" style="39" hidden="1" customWidth="1"/>
    <col min="20" max="23" width="9.140625" style="39" customWidth="1"/>
    <col min="24" max="16384" width="9.140625" style="39"/>
  </cols>
  <sheetData>
    <row r="1" spans="1:13" s="11" customFormat="1" ht="18" x14ac:dyDescent="0.35">
      <c r="A1" s="710" t="s">
        <v>66</v>
      </c>
      <c r="B1" s="711"/>
      <c r="C1" s="711"/>
      <c r="D1" s="711"/>
      <c r="E1" s="711"/>
      <c r="F1" s="712"/>
      <c r="G1" s="158"/>
      <c r="H1" s="39"/>
    </row>
    <row r="2" spans="1:13" ht="12" customHeight="1" x14ac:dyDescent="0.35">
      <c r="A2" s="781"/>
      <c r="B2" s="782"/>
      <c r="C2" s="782"/>
      <c r="D2" s="782"/>
      <c r="E2" s="782"/>
      <c r="F2" s="783"/>
      <c r="G2" s="158"/>
    </row>
    <row r="3" spans="1:13" ht="79.5" customHeight="1" x14ac:dyDescent="0.3">
      <c r="A3" s="670" t="s">
        <v>179</v>
      </c>
      <c r="B3" s="671"/>
      <c r="C3" s="671"/>
      <c r="D3" s="671"/>
      <c r="E3" s="671"/>
      <c r="F3" s="672"/>
      <c r="G3" s="158"/>
    </row>
    <row r="4" spans="1:13" ht="12" customHeight="1" x14ac:dyDescent="0.35">
      <c r="A4" s="781"/>
      <c r="B4" s="782"/>
      <c r="C4" s="782"/>
      <c r="D4" s="782"/>
      <c r="E4" s="782"/>
      <c r="F4" s="783"/>
      <c r="G4" s="158"/>
    </row>
    <row r="5" spans="1:13" ht="33" customHeight="1" x14ac:dyDescent="0.3">
      <c r="A5" s="812" t="s">
        <v>263</v>
      </c>
      <c r="B5" s="813"/>
      <c r="C5" s="813"/>
      <c r="D5" s="813"/>
      <c r="E5" s="813"/>
      <c r="F5" s="814"/>
      <c r="G5" s="158"/>
    </row>
    <row r="6" spans="1:13" ht="12" customHeight="1" x14ac:dyDescent="0.35">
      <c r="A6" s="781"/>
      <c r="B6" s="782"/>
      <c r="C6" s="782"/>
      <c r="D6" s="782"/>
      <c r="E6" s="782"/>
      <c r="F6" s="783"/>
      <c r="G6" s="158"/>
    </row>
    <row r="7" spans="1:13" x14ac:dyDescent="0.3">
      <c r="A7" s="157" t="s">
        <v>581</v>
      </c>
      <c r="B7" s="297"/>
      <c r="C7" s="821">
        <f>'General Information'!D10</f>
        <v>0</v>
      </c>
      <c r="D7" s="821"/>
      <c r="E7" s="821"/>
      <c r="F7" s="120"/>
      <c r="G7" s="120"/>
    </row>
    <row r="8" spans="1:13" x14ac:dyDescent="0.3">
      <c r="A8" s="157" t="s">
        <v>267</v>
      </c>
      <c r="B8" s="297"/>
      <c r="C8" s="714">
        <f>'General Information'!D13</f>
        <v>0</v>
      </c>
      <c r="D8" s="714"/>
      <c r="E8" s="714"/>
      <c r="F8" s="120"/>
      <c r="G8" s="120"/>
    </row>
    <row r="9" spans="1:13" x14ac:dyDescent="0.3">
      <c r="A9" s="157" t="s">
        <v>83</v>
      </c>
      <c r="B9" s="297"/>
      <c r="C9" s="714">
        <f>'General Information'!D11</f>
        <v>0</v>
      </c>
      <c r="D9" s="714"/>
      <c r="E9" s="714"/>
      <c r="F9" s="120"/>
      <c r="G9" s="120"/>
    </row>
    <row r="10" spans="1:13" x14ac:dyDescent="0.3">
      <c r="A10" s="157"/>
      <c r="B10" s="297"/>
      <c r="C10" s="714">
        <f>'General Information'!D12</f>
        <v>0</v>
      </c>
      <c r="D10" s="714"/>
      <c r="E10" s="714"/>
      <c r="F10" s="120"/>
      <c r="G10" s="120"/>
    </row>
    <row r="11" spans="1:13" ht="8.1" customHeight="1" x14ac:dyDescent="0.3">
      <c r="A11" s="120"/>
      <c r="B11" s="120"/>
      <c r="C11" s="120"/>
      <c r="D11" s="120"/>
      <c r="E11" s="120"/>
      <c r="F11" s="120"/>
      <c r="G11" s="245"/>
    </row>
    <row r="12" spans="1:13" ht="15" customHeight="1" x14ac:dyDescent="0.3">
      <c r="A12" s="120"/>
      <c r="B12" s="120"/>
      <c r="C12" s="120"/>
      <c r="D12" s="120"/>
      <c r="E12" s="120"/>
      <c r="F12" s="120"/>
      <c r="G12" s="245"/>
    </row>
    <row r="13" spans="1:13" x14ac:dyDescent="0.3">
      <c r="A13" s="811" t="s">
        <v>218</v>
      </c>
      <c r="B13" s="811"/>
      <c r="C13" s="811"/>
      <c r="D13" s="811"/>
      <c r="E13" s="811"/>
      <c r="F13" s="811"/>
      <c r="G13" s="811"/>
      <c r="H13" s="1" t="s">
        <v>2</v>
      </c>
      <c r="I13" s="1" t="s">
        <v>1</v>
      </c>
      <c r="J13" s="1" t="s">
        <v>0</v>
      </c>
      <c r="K13" s="1"/>
      <c r="L13" s="1"/>
      <c r="M13" s="1"/>
    </row>
    <row r="14" spans="1:13" ht="17.25" customHeight="1" x14ac:dyDescent="0.3">
      <c r="A14" s="306"/>
      <c r="B14" s="808" t="s">
        <v>219</v>
      </c>
      <c r="C14" s="808"/>
      <c r="D14" s="808"/>
      <c r="E14" s="307" t="s">
        <v>2</v>
      </c>
      <c r="F14" s="308">
        <v>0</v>
      </c>
      <c r="G14" s="297"/>
      <c r="H14" s="32"/>
    </row>
    <row r="15" spans="1:13" ht="17.25" customHeight="1" x14ac:dyDescent="0.3">
      <c r="A15" s="306"/>
      <c r="B15" s="299"/>
      <c r="C15" s="299"/>
      <c r="D15" s="299"/>
      <c r="E15" s="161"/>
      <c r="F15" s="161"/>
      <c r="G15" s="257"/>
      <c r="H15" s="32"/>
    </row>
    <row r="16" spans="1:13" x14ac:dyDescent="0.3">
      <c r="A16" s="811" t="s">
        <v>180</v>
      </c>
      <c r="B16" s="811"/>
      <c r="C16" s="811"/>
      <c r="D16" s="811"/>
      <c r="E16" s="811"/>
      <c r="F16" s="811"/>
      <c r="G16" s="811"/>
      <c r="H16" s="1" t="s">
        <v>2</v>
      </c>
      <c r="I16" s="1" t="s">
        <v>1</v>
      </c>
      <c r="J16" s="1" t="s">
        <v>0</v>
      </c>
      <c r="K16" s="1"/>
      <c r="L16" s="1"/>
      <c r="M16" s="1"/>
    </row>
    <row r="17" spans="1:132" s="54" customFormat="1" ht="30.75" customHeight="1" x14ac:dyDescent="0.3">
      <c r="A17" s="309"/>
      <c r="B17" s="815" t="s">
        <v>527</v>
      </c>
      <c r="C17" s="815"/>
      <c r="D17" s="815"/>
      <c r="E17" s="815"/>
      <c r="F17" s="310">
        <v>0</v>
      </c>
      <c r="G17" s="309"/>
      <c r="H17" s="1"/>
      <c r="I17" s="1"/>
      <c r="J17" s="1"/>
      <c r="K17" s="1"/>
      <c r="L17" s="1"/>
      <c r="M17" s="1"/>
    </row>
    <row r="18" spans="1:132" ht="17.25" customHeight="1" thickBot="1" x14ac:dyDescent="0.35">
      <c r="A18" s="306"/>
      <c r="B18" s="808" t="s">
        <v>182</v>
      </c>
      <c r="C18" s="808"/>
      <c r="D18" s="808"/>
      <c r="E18" s="307" t="s">
        <v>2</v>
      </c>
      <c r="F18" s="158"/>
      <c r="G18" s="257"/>
      <c r="H18" s="32"/>
    </row>
    <row r="19" spans="1:132" ht="18" thickTop="1" thickBot="1" x14ac:dyDescent="0.35">
      <c r="A19" s="306"/>
      <c r="B19" s="816" t="s">
        <v>181</v>
      </c>
      <c r="C19" s="816"/>
      <c r="D19" s="816"/>
      <c r="E19" s="311" t="s">
        <v>2</v>
      </c>
      <c r="F19" s="312"/>
      <c r="G19" s="313"/>
      <c r="H19" s="35"/>
    </row>
    <row r="20" spans="1:132" ht="69" customHeight="1" thickTop="1" thickBot="1" x14ac:dyDescent="0.35">
      <c r="A20" s="306"/>
      <c r="B20" s="810" t="s">
        <v>264</v>
      </c>
      <c r="C20" s="715"/>
      <c r="D20" s="715"/>
      <c r="E20" s="311" t="s">
        <v>2</v>
      </c>
      <c r="F20" s="314"/>
      <c r="G20" s="315"/>
      <c r="H20" s="36"/>
    </row>
    <row r="21" spans="1:132" ht="34.5" customHeight="1" thickTop="1" thickBot="1" x14ac:dyDescent="0.35">
      <c r="A21" s="306"/>
      <c r="B21" s="715" t="s">
        <v>183</v>
      </c>
      <c r="C21" s="715"/>
      <c r="D21" s="715"/>
      <c r="E21" s="311" t="s">
        <v>2</v>
      </c>
      <c r="F21" s="314"/>
      <c r="G21" s="301"/>
    </row>
    <row r="22" spans="1:132" ht="33" customHeight="1" thickTop="1" thickBot="1" x14ac:dyDescent="0.35">
      <c r="A22" s="306"/>
      <c r="B22" s="715" t="s">
        <v>184</v>
      </c>
      <c r="C22" s="715"/>
      <c r="D22" s="715"/>
      <c r="E22" s="311" t="s">
        <v>2</v>
      </c>
      <c r="F22" s="314"/>
      <c r="G22" s="316"/>
      <c r="H22" s="37"/>
      <c r="I22" s="1"/>
      <c r="M22" s="1"/>
    </row>
    <row r="23" spans="1:132" s="1" customFormat="1" ht="34.5" customHeight="1" thickTop="1" thickBot="1" x14ac:dyDescent="0.35">
      <c r="A23" s="306"/>
      <c r="B23" s="715" t="s">
        <v>186</v>
      </c>
      <c r="C23" s="715"/>
      <c r="D23" s="715"/>
      <c r="E23" s="311" t="s">
        <v>2</v>
      </c>
      <c r="F23" s="314"/>
      <c r="G23" s="315"/>
      <c r="H23" s="38"/>
      <c r="I23" s="3"/>
      <c r="J23" s="4"/>
      <c r="K23" s="3"/>
      <c r="L23" s="3"/>
      <c r="M23" s="3"/>
      <c r="N23" s="3"/>
      <c r="O23" s="3"/>
      <c r="P23" s="3"/>
      <c r="Q23" s="3"/>
      <c r="R23" s="3"/>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row>
    <row r="24" spans="1:132" s="1" customFormat="1" ht="19.5" customHeight="1" thickTop="1" thickBot="1" x14ac:dyDescent="0.35">
      <c r="A24" s="183"/>
      <c r="B24" s="715" t="s">
        <v>185</v>
      </c>
      <c r="C24" s="715"/>
      <c r="D24" s="715"/>
      <c r="E24" s="317" t="s">
        <v>2</v>
      </c>
      <c r="F24" s="318"/>
      <c r="G24" s="257"/>
      <c r="I24" s="3"/>
      <c r="J24" s="4"/>
      <c r="K24" s="3"/>
      <c r="L24" s="3"/>
      <c r="M24" s="3"/>
      <c r="N24" s="3"/>
      <c r="O24" s="3"/>
      <c r="P24" s="3"/>
      <c r="Q24" s="3"/>
      <c r="R24" s="3"/>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row>
    <row r="25" spans="1:132" s="1" customFormat="1" ht="18" thickTop="1" thickBot="1" x14ac:dyDescent="0.35">
      <c r="A25" s="88"/>
      <c r="B25" s="297"/>
      <c r="C25" s="297" t="s">
        <v>187</v>
      </c>
      <c r="D25" s="297"/>
      <c r="E25" s="311" t="s">
        <v>2</v>
      </c>
      <c r="F25" s="312"/>
      <c r="G25" s="319"/>
      <c r="H25" s="37"/>
      <c r="I25" s="3"/>
      <c r="J25" s="4"/>
      <c r="K25" s="3"/>
      <c r="L25" s="3"/>
      <c r="M25" s="3"/>
      <c r="N25" s="3"/>
      <c r="O25" s="3"/>
      <c r="P25" s="3"/>
      <c r="Q25" s="3"/>
      <c r="R25" s="3"/>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row>
    <row r="26" spans="1:132" s="1" customFormat="1" ht="34.5" customHeight="1" thickTop="1" thickBot="1" x14ac:dyDescent="0.35">
      <c r="A26" s="88"/>
      <c r="B26" s="715" t="s">
        <v>189</v>
      </c>
      <c r="C26" s="715"/>
      <c r="D26" s="715"/>
      <c r="E26" s="320" t="s">
        <v>2</v>
      </c>
      <c r="F26" s="250"/>
      <c r="G26" s="168"/>
      <c r="I26" s="3"/>
      <c r="J26" s="4"/>
      <c r="K26" s="3"/>
      <c r="L26" s="3"/>
      <c r="M26" s="3"/>
      <c r="N26" s="3"/>
      <c r="O26" s="3"/>
      <c r="P26" s="3"/>
      <c r="Q26" s="3"/>
      <c r="R26" s="3"/>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row>
    <row r="27" spans="1:132" s="1" customFormat="1" ht="160.5" customHeight="1" thickTop="1" thickBot="1" x14ac:dyDescent="0.35">
      <c r="A27" s="88"/>
      <c r="B27" s="321" t="s">
        <v>190</v>
      </c>
      <c r="C27" s="818"/>
      <c r="D27" s="818"/>
      <c r="E27" s="818"/>
      <c r="F27" s="168"/>
      <c r="G27" s="168"/>
      <c r="H27" s="3"/>
      <c r="I27" s="4"/>
      <c r="J27" s="3"/>
      <c r="K27" s="3"/>
      <c r="L27" s="3"/>
      <c r="M27" s="3"/>
      <c r="N27" s="3"/>
      <c r="O27" s="3"/>
      <c r="P27" s="3"/>
      <c r="Q27" s="3"/>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row>
    <row r="28" spans="1:132" s="1" customFormat="1" ht="34.5" customHeight="1" thickTop="1" thickBot="1" x14ac:dyDescent="0.35">
      <c r="A28" s="88"/>
      <c r="B28" s="715" t="s">
        <v>188</v>
      </c>
      <c r="C28" s="715"/>
      <c r="D28" s="715"/>
      <c r="E28" s="320" t="s">
        <v>2</v>
      </c>
      <c r="F28" s="250"/>
      <c r="G28" s="168"/>
      <c r="I28" s="3"/>
      <c r="J28" s="4"/>
      <c r="K28" s="3"/>
      <c r="L28" s="3"/>
      <c r="M28" s="3"/>
      <c r="N28" s="3"/>
      <c r="O28" s="3"/>
      <c r="P28" s="3"/>
      <c r="Q28" s="3"/>
      <c r="R28" s="3"/>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row>
    <row r="29" spans="1:132" s="1" customFormat="1" ht="165" customHeight="1" thickTop="1" thickBot="1" x14ac:dyDescent="0.35">
      <c r="A29" s="88"/>
      <c r="B29" s="321" t="s">
        <v>190</v>
      </c>
      <c r="C29" s="818"/>
      <c r="D29" s="818"/>
      <c r="E29" s="818"/>
      <c r="F29" s="168"/>
      <c r="G29" s="168"/>
      <c r="H29" s="3"/>
      <c r="I29" s="4"/>
      <c r="J29" s="3"/>
      <c r="K29" s="3"/>
      <c r="L29" s="3"/>
      <c r="M29" s="3"/>
      <c r="N29" s="3"/>
      <c r="O29" s="3"/>
      <c r="P29" s="3"/>
      <c r="Q29" s="3"/>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row>
    <row r="30" spans="1:132" s="1" customFormat="1" ht="13.5" customHeight="1" thickTop="1" x14ac:dyDescent="0.3">
      <c r="A30" s="811"/>
      <c r="B30" s="811"/>
      <c r="C30" s="811"/>
      <c r="D30" s="811"/>
      <c r="E30" s="811"/>
      <c r="F30" s="811"/>
      <c r="G30" s="811"/>
      <c r="I30" s="3"/>
      <c r="J30" s="4"/>
      <c r="K30" s="3"/>
      <c r="L30" s="3"/>
      <c r="M30" s="3"/>
      <c r="N30" s="3"/>
      <c r="O30" s="3"/>
      <c r="P30" s="3"/>
      <c r="Q30" s="3"/>
      <c r="R30" s="3"/>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row>
    <row r="31" spans="1:132" s="1" customFormat="1" ht="17.25" thickBot="1" x14ac:dyDescent="0.35">
      <c r="A31" s="820" t="s">
        <v>276</v>
      </c>
      <c r="B31" s="820"/>
      <c r="C31" s="820"/>
      <c r="D31" s="820"/>
      <c r="E31" s="183"/>
      <c r="F31" s="246"/>
      <c r="G31" s="168"/>
      <c r="I31" s="3"/>
      <c r="J31" s="4"/>
      <c r="K31" s="3"/>
      <c r="L31" s="3"/>
      <c r="M31" s="3"/>
      <c r="N31" s="3"/>
      <c r="O31" s="3"/>
      <c r="P31" s="3"/>
      <c r="Q31" s="3"/>
      <c r="R31" s="3"/>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row>
    <row r="32" spans="1:132" s="1" customFormat="1" ht="18.75" thickTop="1" x14ac:dyDescent="0.35">
      <c r="A32" s="30"/>
      <c r="B32" s="686" t="s">
        <v>590</v>
      </c>
      <c r="C32" s="686"/>
      <c r="D32" s="686"/>
      <c r="E32" s="320" t="s">
        <v>2</v>
      </c>
      <c r="F32" s="322"/>
      <c r="G32" s="168"/>
      <c r="I32" s="3"/>
      <c r="J32" s="4"/>
      <c r="K32" s="3"/>
      <c r="L32" s="3"/>
      <c r="M32" s="3"/>
      <c r="N32" s="3"/>
      <c r="O32" s="3"/>
      <c r="P32" s="3"/>
      <c r="Q32" s="3"/>
      <c r="R32" s="3"/>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row>
    <row r="33" spans="1:132" s="1" customFormat="1" x14ac:dyDescent="0.3">
      <c r="A33" s="297"/>
      <c r="B33" s="686"/>
      <c r="C33" s="686"/>
      <c r="D33" s="686"/>
      <c r="E33" s="183"/>
      <c r="F33" s="297"/>
      <c r="G33" s="297"/>
      <c r="I33" s="3"/>
      <c r="J33" s="4"/>
      <c r="K33" s="3"/>
      <c r="L33" s="3"/>
      <c r="M33" s="3"/>
      <c r="N33" s="3"/>
      <c r="O33" s="3"/>
      <c r="P33" s="3"/>
      <c r="Q33" s="3"/>
      <c r="R33" s="3"/>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row>
    <row r="34" spans="1:132" s="1" customFormat="1" x14ac:dyDescent="0.3">
      <c r="A34" s="819" t="s">
        <v>193</v>
      </c>
      <c r="B34" s="819"/>
      <c r="C34" s="819"/>
      <c r="D34" s="297"/>
      <c r="E34" s="183"/>
      <c r="F34" s="297"/>
      <c r="G34" s="297"/>
      <c r="I34" s="3"/>
      <c r="J34" s="4"/>
      <c r="K34" s="3"/>
      <c r="L34" s="3"/>
      <c r="M34" s="3"/>
      <c r="N34" s="3"/>
      <c r="O34" s="3"/>
      <c r="P34" s="3"/>
      <c r="Q34" s="3"/>
      <c r="R34" s="3"/>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row>
    <row r="35" spans="1:132" s="30" customFormat="1" ht="36" customHeight="1" thickBot="1" x14ac:dyDescent="0.4">
      <c r="A35" s="88"/>
      <c r="B35" s="715" t="s">
        <v>589</v>
      </c>
      <c r="C35" s="715"/>
      <c r="D35" s="715"/>
      <c r="E35" s="307" t="s">
        <v>2</v>
      </c>
      <c r="F35" s="324"/>
      <c r="G35" s="168"/>
      <c r="H35" s="39"/>
      <c r="I35" s="31"/>
    </row>
    <row r="36" spans="1:132" s="30" customFormat="1" ht="153.75" customHeight="1" thickTop="1" thickBot="1" x14ac:dyDescent="0.4">
      <c r="A36" s="88"/>
      <c r="B36" s="325" t="s">
        <v>316</v>
      </c>
      <c r="C36" s="818"/>
      <c r="D36" s="818"/>
      <c r="E36" s="818"/>
      <c r="F36" s="168"/>
      <c r="G36" s="168"/>
      <c r="H36" s="39"/>
      <c r="I36" s="31"/>
    </row>
    <row r="37" spans="1:132" ht="17.25" thickTop="1" x14ac:dyDescent="0.3">
      <c r="A37" s="297"/>
      <c r="B37" s="323"/>
      <c r="C37" s="323"/>
      <c r="D37" s="297"/>
      <c r="E37" s="183"/>
      <c r="F37" s="297"/>
      <c r="G37" s="297"/>
    </row>
    <row r="38" spans="1:132" ht="76.5" customHeight="1" thickBot="1" x14ac:dyDescent="0.35">
      <c r="A38" s="88"/>
      <c r="B38" s="715" t="s">
        <v>591</v>
      </c>
      <c r="C38" s="715"/>
      <c r="D38" s="715"/>
      <c r="E38" s="307" t="s">
        <v>2</v>
      </c>
      <c r="F38" s="324"/>
      <c r="G38" s="168"/>
    </row>
    <row r="39" spans="1:132" s="1" customFormat="1" ht="158.25" customHeight="1" thickTop="1" x14ac:dyDescent="0.3">
      <c r="A39" s="88"/>
      <c r="B39" s="325" t="s">
        <v>317</v>
      </c>
      <c r="C39" s="817"/>
      <c r="D39" s="817"/>
      <c r="E39" s="817"/>
      <c r="F39" s="168"/>
      <c r="G39" s="168"/>
      <c r="I39" s="3"/>
      <c r="J39" s="4"/>
      <c r="K39" s="3"/>
      <c r="L39" s="3"/>
      <c r="M39" s="3"/>
      <c r="N39" s="3"/>
      <c r="O39" s="3"/>
      <c r="P39" s="3"/>
      <c r="Q39" s="3"/>
      <c r="R39" s="3"/>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row>
    <row r="40" spans="1:132" x14ac:dyDescent="0.3">
      <c r="A40" s="705"/>
      <c r="B40" s="706"/>
      <c r="C40" s="706"/>
      <c r="D40" s="706"/>
      <c r="E40" s="706"/>
      <c r="F40" s="707"/>
      <c r="G40" s="120"/>
    </row>
    <row r="41" spans="1:132" s="1" customFormat="1" ht="18.75" customHeight="1" x14ac:dyDescent="0.3">
      <c r="A41" s="710" t="s">
        <v>66</v>
      </c>
      <c r="B41" s="711"/>
      <c r="C41" s="711"/>
      <c r="D41" s="711"/>
      <c r="E41" s="711"/>
      <c r="F41" s="712"/>
      <c r="G41" s="120"/>
      <c r="I41" s="3"/>
      <c r="J41" s="4"/>
      <c r="K41" s="3"/>
      <c r="L41" s="3"/>
      <c r="M41" s="3"/>
      <c r="N41" s="3"/>
      <c r="O41" s="3"/>
      <c r="P41" s="3"/>
      <c r="Q41" s="3"/>
      <c r="R41" s="3"/>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row>
    <row r="42" spans="1:132" s="1" customFormat="1" ht="86.25" customHeight="1" x14ac:dyDescent="0.3">
      <c r="A42" s="39"/>
      <c r="B42" s="39"/>
      <c r="C42" s="39"/>
      <c r="D42" s="39"/>
      <c r="E42" s="29"/>
      <c r="F42" s="40"/>
      <c r="G42" s="39"/>
      <c r="H42" s="3"/>
      <c r="I42" s="4"/>
      <c r="J42" s="3"/>
      <c r="K42" s="3"/>
      <c r="L42" s="3"/>
      <c r="M42" s="3"/>
      <c r="N42" s="3"/>
      <c r="O42" s="3"/>
      <c r="P42" s="3"/>
      <c r="Q42" s="3"/>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row>
    <row r="43" spans="1:132" x14ac:dyDescent="0.3">
      <c r="F43" s="40"/>
    </row>
    <row r="44" spans="1:132" x14ac:dyDescent="0.3">
      <c r="E44" s="40"/>
      <c r="F44" s="1"/>
    </row>
    <row r="45" spans="1:132" x14ac:dyDescent="0.3">
      <c r="E45" s="40"/>
      <c r="F45" s="1"/>
    </row>
    <row r="46" spans="1:132" ht="16.5" customHeight="1" x14ac:dyDescent="0.3">
      <c r="F46" s="1"/>
    </row>
    <row r="47" spans="1:132" ht="16.5" customHeight="1" x14ac:dyDescent="0.3">
      <c r="A47" s="648" t="s">
        <v>342</v>
      </c>
      <c r="B47" s="649"/>
      <c r="C47" s="649"/>
      <c r="D47" s="649"/>
      <c r="E47" s="649"/>
      <c r="F47" s="649"/>
      <c r="G47" s="649"/>
      <c r="H47" s="649"/>
      <c r="I47" s="649"/>
      <c r="J47" s="649"/>
      <c r="K47" s="649"/>
      <c r="L47" s="649"/>
      <c r="M47" s="649"/>
      <c r="N47" s="649"/>
      <c r="O47" s="649"/>
      <c r="P47" s="649"/>
      <c r="Q47" s="649"/>
      <c r="R47" s="649"/>
      <c r="S47" s="649"/>
      <c r="T47" s="649"/>
    </row>
    <row r="48" spans="1:132" x14ac:dyDescent="0.3">
      <c r="D48" s="40"/>
      <c r="F48" s="1"/>
    </row>
  </sheetData>
  <sheetProtection algorithmName="SHA-512" hashValue="BUharkPbrMz4oChRGUBmp4U3gx4toysKrZgxdH9uZXqneOH5x03I9dA4M0iJhTyaWG5k4VQMQSkt06gpseKSQw==" saltValue="eShz4GuPTsnkq+DXaeU6jA==" spinCount="100000" sheet="1" objects="1" scenarios="1"/>
  <customSheetViews>
    <customSheetView guid="{7C66BF0C-1E54-4D44-A66B-E72413F39A39}" showPageBreaks="1" showGridLines="0" showRowCol="0" view="pageLayout" showRuler="0">
      <selection activeCell="U28" sqref="U28"/>
    </customSheetView>
  </customSheetViews>
  <mergeCells count="36">
    <mergeCell ref="C7:E7"/>
    <mergeCell ref="C8:E8"/>
    <mergeCell ref="C9:E9"/>
    <mergeCell ref="C10:E10"/>
    <mergeCell ref="A16:G16"/>
    <mergeCell ref="B21:D21"/>
    <mergeCell ref="B22:D22"/>
    <mergeCell ref="A40:F40"/>
    <mergeCell ref="B28:D28"/>
    <mergeCell ref="B38:D38"/>
    <mergeCell ref="C39:E39"/>
    <mergeCell ref="B35:D35"/>
    <mergeCell ref="C36:E36"/>
    <mergeCell ref="A30:G30"/>
    <mergeCell ref="C29:E29"/>
    <mergeCell ref="A34:C34"/>
    <mergeCell ref="A31:D31"/>
    <mergeCell ref="C27:E27"/>
    <mergeCell ref="B24:D24"/>
    <mergeCell ref="B32:D33"/>
    <mergeCell ref="A47:T47"/>
    <mergeCell ref="A1:F1"/>
    <mergeCell ref="B20:D20"/>
    <mergeCell ref="B23:D23"/>
    <mergeCell ref="B26:D26"/>
    <mergeCell ref="A2:F2"/>
    <mergeCell ref="A3:F3"/>
    <mergeCell ref="A13:G13"/>
    <mergeCell ref="B14:D14"/>
    <mergeCell ref="A4:F4"/>
    <mergeCell ref="A5:F5"/>
    <mergeCell ref="A6:F6"/>
    <mergeCell ref="B18:D18"/>
    <mergeCell ref="A41:F41"/>
    <mergeCell ref="B17:E17"/>
    <mergeCell ref="B19:D19"/>
  </mergeCells>
  <conditionalFormatting sqref="E25:F25">
    <cfRule type="expression" dxfId="36" priority="16">
      <formula>($E$24="No")</formula>
    </cfRule>
  </conditionalFormatting>
  <conditionalFormatting sqref="C27:E27">
    <cfRule type="expression" dxfId="35" priority="15">
      <formula>($E$26="No")</formula>
    </cfRule>
  </conditionalFormatting>
  <conditionalFormatting sqref="C29:E29">
    <cfRule type="expression" dxfId="34" priority="14">
      <formula>($E$28="No")</formula>
    </cfRule>
  </conditionalFormatting>
  <conditionalFormatting sqref="E32:F32">
    <cfRule type="expression" dxfId="33" priority="11">
      <formula>($E$24="No")</formula>
    </cfRule>
  </conditionalFormatting>
  <conditionalFormatting sqref="C36:E36">
    <cfRule type="expression" dxfId="32" priority="8">
      <formula>($E$35="No")</formula>
    </cfRule>
  </conditionalFormatting>
  <conditionalFormatting sqref="B36">
    <cfRule type="expression" dxfId="31" priority="6">
      <formula>($E$35="Yes")</formula>
    </cfRule>
    <cfRule type="expression" dxfId="30" priority="7">
      <formula>($E$35="No")</formula>
    </cfRule>
  </conditionalFormatting>
  <conditionalFormatting sqref="C39:E39">
    <cfRule type="expression" dxfId="29" priority="5">
      <formula>($E$38="No")</formula>
    </cfRule>
  </conditionalFormatting>
  <conditionalFormatting sqref="B39">
    <cfRule type="expression" dxfId="28" priority="3">
      <formula>($E$38="Yes")</formula>
    </cfRule>
    <cfRule type="expression" dxfId="27" priority="4">
      <formula>($E$38="No")</formula>
    </cfRule>
  </conditionalFormatting>
  <dataValidations count="1">
    <dataValidation type="list" allowBlank="1" showInputMessage="1" showErrorMessage="1" sqref="E14 E18:E26 E28 E38 E35 E32" xr:uid="{00000000-0002-0000-0900-000000000000}">
      <formula1>$H$16:$J$16</formula1>
    </dataValidation>
  </dataValidations>
  <hyperlinks>
    <hyperlink ref="A1:D1" location="'Submission Checklist'!C31" display="Return to Submission Checklist" xr:uid="{00000000-0004-0000-0900-000000000000}"/>
    <hyperlink ref="F14" location="INFO2" display="?" xr:uid="{00000000-0004-0000-0900-000001000000}"/>
    <hyperlink ref="F17" location="INFO_Dev" display="?" xr:uid="{00000000-0004-0000-0900-000002000000}"/>
    <hyperlink ref="A1:F1" location="'Submission Checklist'!B31" display="Return to Submission Checklist" xr:uid="{00000000-0004-0000-0900-000003000000}"/>
    <hyperlink ref="A41:D41" location="'Submission Checklist'!C31" display="Return to Submission Checklist" xr:uid="{00000000-0004-0000-0900-000004000000}"/>
    <hyperlink ref="A41:F41" location="'Submission Checklist'!B31" display="Return to Submission Checklist" xr:uid="{00000000-0004-0000-0900-000005000000}"/>
  </hyperlinks>
  <printOptions horizontalCentered="1"/>
  <pageMargins left="0.45" right="0.45" top="0.5" bottom="0.5" header="0.5" footer="0.3"/>
  <pageSetup paperSize="3" fitToHeight="0" orientation="landscape" r:id="rId1"/>
  <headerFooter>
    <oddFooter xml:space="preserve">&amp;L&amp;"Garamond,Bold"&amp;12Real Estate Application 2020&amp;R&amp;"Garamond,Bold"&amp;12 10-&amp;P </oddFooter>
  </headerFooter>
  <drawing r:id="rId2"/>
  <extLst>
    <ext xmlns:x14="http://schemas.microsoft.com/office/spreadsheetml/2009/9/main" uri="{78C0D931-6437-407d-A8EE-F0AAD7539E65}">
      <x14:conditionalFormattings>
        <x14:conditionalFormatting xmlns:xm="http://schemas.microsoft.com/office/excel/2006/main">
          <x14:cfRule type="iconSet" priority="108" id="{8F7B9BD4-3890-486B-8EE2-F05E2788FF05}">
            <x14:iconSet iconSet="3Symbols" showValue="0" custom="1">
              <x14:cfvo type="percent">
                <xm:f>0</xm:f>
              </x14:cfvo>
              <x14:cfvo type="num">
                <xm:f>0</xm:f>
              </x14:cfvo>
              <x14:cfvo type="num">
                <xm:f>0</xm:f>
              </x14:cfvo>
              <x14:cfIcon iconSet="NoIcons" iconId="0"/>
              <x14:cfIcon iconSet="NoIcons" iconId="0"/>
              <x14:cfIcon iconSet="3Symbols" iconId="1"/>
            </x14:iconSet>
          </x14:cfRule>
          <xm:sqref>F17 F14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EB37"/>
  <sheetViews>
    <sheetView showGridLines="0" showRowColHeaders="0" showRuler="0" view="pageLayout" topLeftCell="A7" zoomScale="105" zoomScaleNormal="100" zoomScaleSheetLayoutView="100" zoomScalePageLayoutView="105" workbookViewId="0">
      <selection activeCell="E13" sqref="E13"/>
    </sheetView>
  </sheetViews>
  <sheetFormatPr defaultColWidth="9.140625" defaultRowHeight="16.5" x14ac:dyDescent="0.3"/>
  <cols>
    <col min="1" max="1" width="4" style="39" customWidth="1"/>
    <col min="2" max="2" width="19.85546875" style="39" customWidth="1"/>
    <col min="3" max="3" width="22.42578125" style="39" customWidth="1"/>
    <col min="4" max="4" width="39.7109375" style="39" customWidth="1"/>
    <col min="5" max="5" width="13.7109375" style="29" bestFit="1" customWidth="1"/>
    <col min="6" max="6" width="4.7109375" style="39" customWidth="1"/>
    <col min="7" max="10" width="9.140625" style="39" hidden="1" customWidth="1"/>
    <col min="11" max="11" width="2.42578125" style="39" hidden="1" customWidth="1"/>
    <col min="12" max="12" width="15.140625" style="39" hidden="1" customWidth="1"/>
    <col min="13" max="13" width="9.42578125" style="39" hidden="1" customWidth="1"/>
    <col min="14" max="19" width="9.140625" style="39" hidden="1" customWidth="1"/>
    <col min="20" max="22" width="9.140625" style="39" customWidth="1"/>
    <col min="23" max="23" width="9.140625" style="39" hidden="1" customWidth="1"/>
    <col min="24" max="26" width="0" style="39" hidden="1" customWidth="1"/>
    <col min="27" max="16384" width="9.140625" style="39"/>
  </cols>
  <sheetData>
    <row r="1" spans="1:24" s="11" customFormat="1" ht="18" x14ac:dyDescent="0.35">
      <c r="A1" s="822" t="s">
        <v>66</v>
      </c>
      <c r="B1" s="823"/>
      <c r="C1" s="823"/>
      <c r="D1" s="823"/>
      <c r="E1" s="823"/>
      <c r="F1" s="824"/>
      <c r="G1" s="39"/>
      <c r="H1" s="39"/>
    </row>
    <row r="2" spans="1:24" ht="12" customHeight="1" x14ac:dyDescent="0.35">
      <c r="A2" s="781"/>
      <c r="B2" s="782"/>
      <c r="C2" s="782"/>
      <c r="D2" s="782"/>
      <c r="E2" s="782"/>
      <c r="F2" s="782"/>
    </row>
    <row r="3" spans="1:24" ht="69.75" customHeight="1" x14ac:dyDescent="0.3">
      <c r="A3" s="825" t="s">
        <v>208</v>
      </c>
      <c r="B3" s="826"/>
      <c r="C3" s="826"/>
      <c r="D3" s="826"/>
      <c r="E3" s="826"/>
      <c r="F3" s="826"/>
    </row>
    <row r="4" spans="1:24" ht="12" customHeight="1" x14ac:dyDescent="0.35">
      <c r="A4" s="781"/>
      <c r="B4" s="782"/>
      <c r="C4" s="782"/>
      <c r="D4" s="782"/>
      <c r="E4" s="782"/>
      <c r="F4" s="782"/>
    </row>
    <row r="5" spans="1:24" ht="33" customHeight="1" x14ac:dyDescent="0.3">
      <c r="A5" s="827" t="s">
        <v>262</v>
      </c>
      <c r="B5" s="828"/>
      <c r="C5" s="828"/>
      <c r="D5" s="828"/>
      <c r="E5" s="828"/>
      <c r="F5" s="828"/>
    </row>
    <row r="6" spans="1:24" ht="12" customHeight="1" x14ac:dyDescent="0.35">
      <c r="A6" s="781"/>
      <c r="B6" s="782"/>
      <c r="C6" s="782"/>
      <c r="D6" s="782"/>
      <c r="E6" s="782"/>
      <c r="F6" s="782"/>
    </row>
    <row r="7" spans="1:24" x14ac:dyDescent="0.3">
      <c r="A7" s="157" t="s">
        <v>95</v>
      </c>
      <c r="B7" s="297"/>
      <c r="C7" s="714">
        <f>'General Information'!D10</f>
        <v>0</v>
      </c>
      <c r="D7" s="714"/>
      <c r="E7" s="714"/>
      <c r="F7" s="158"/>
    </row>
    <row r="8" spans="1:24" x14ac:dyDescent="0.3">
      <c r="A8" s="157" t="s">
        <v>94</v>
      </c>
      <c r="B8" s="297"/>
      <c r="C8" s="714">
        <f>'General Information'!D13</f>
        <v>0</v>
      </c>
      <c r="D8" s="714"/>
      <c r="E8" s="714"/>
      <c r="F8" s="158"/>
    </row>
    <row r="9" spans="1:24" x14ac:dyDescent="0.3">
      <c r="A9" s="157" t="s">
        <v>83</v>
      </c>
      <c r="B9" s="297"/>
      <c r="C9" s="714">
        <f>'General Information'!D11</f>
        <v>0</v>
      </c>
      <c r="D9" s="714"/>
      <c r="E9" s="714"/>
      <c r="F9" s="158"/>
    </row>
    <row r="10" spans="1:24" x14ac:dyDescent="0.3">
      <c r="A10" s="159"/>
      <c r="B10" s="120"/>
      <c r="C10" s="714">
        <f>'General Information'!D12</f>
        <v>0</v>
      </c>
      <c r="D10" s="714"/>
      <c r="E10" s="714"/>
      <c r="F10" s="158"/>
    </row>
    <row r="11" spans="1:24" ht="8.1" customHeight="1" x14ac:dyDescent="0.3">
      <c r="A11" s="120"/>
      <c r="B11" s="120"/>
      <c r="C11" s="120"/>
      <c r="D11" s="120"/>
      <c r="E11" s="120"/>
      <c r="F11" s="158"/>
    </row>
    <row r="12" spans="1:24" ht="17.25" customHeight="1" x14ac:dyDescent="0.3">
      <c r="A12" s="157" t="s">
        <v>614</v>
      </c>
      <c r="B12" s="297"/>
      <c r="C12" s="297"/>
      <c r="D12" s="297"/>
      <c r="E12" s="297"/>
      <c r="F12" s="158"/>
    </row>
    <row r="13" spans="1:24" x14ac:dyDescent="0.3">
      <c r="A13" s="160" t="s">
        <v>209</v>
      </c>
      <c r="B13" s="160"/>
      <c r="C13" s="160"/>
      <c r="D13" s="161"/>
      <c r="E13" s="298" t="s">
        <v>2</v>
      </c>
      <c r="F13" s="163"/>
      <c r="G13" s="39" t="s">
        <v>2</v>
      </c>
      <c r="H13" s="1" t="s">
        <v>1</v>
      </c>
      <c r="I13" s="1" t="s">
        <v>0</v>
      </c>
      <c r="J13" s="1"/>
      <c r="K13" s="1"/>
      <c r="L13" s="1"/>
      <c r="M13" s="1"/>
    </row>
    <row r="14" spans="1:24" s="54" customFormat="1" x14ac:dyDescent="0.3">
      <c r="A14" s="160"/>
      <c r="B14" s="160"/>
      <c r="C14" s="160"/>
      <c r="D14" s="161"/>
      <c r="E14" s="486"/>
      <c r="F14" s="163"/>
      <c r="H14" s="1"/>
      <c r="I14" s="1"/>
      <c r="J14" s="1"/>
      <c r="K14" s="1"/>
      <c r="L14" s="1"/>
      <c r="M14" s="1"/>
      <c r="X14" s="492" t="s">
        <v>577</v>
      </c>
    </row>
    <row r="15" spans="1:24" x14ac:dyDescent="0.3">
      <c r="A15" s="160"/>
      <c r="B15" s="830" t="s">
        <v>592</v>
      </c>
      <c r="C15" s="830"/>
      <c r="D15" s="830"/>
      <c r="E15" s="166"/>
      <c r="F15" s="163"/>
      <c r="H15" s="1"/>
      <c r="I15" s="1"/>
      <c r="J15" s="1"/>
      <c r="K15" s="1"/>
      <c r="L15" s="1"/>
      <c r="M15" s="1"/>
    </row>
    <row r="16" spans="1:24" s="54" customFormat="1" x14ac:dyDescent="0.3">
      <c r="A16" s="160"/>
      <c r="B16" s="490"/>
      <c r="C16" s="490"/>
      <c r="D16" s="490"/>
      <c r="E16" s="486"/>
      <c r="F16" s="163"/>
      <c r="H16" s="1"/>
      <c r="I16" s="1"/>
      <c r="J16" s="1"/>
      <c r="K16" s="1"/>
      <c r="L16" s="1"/>
      <c r="M16" s="1"/>
    </row>
    <row r="17" spans="1:132" s="54" customFormat="1" x14ac:dyDescent="0.3">
      <c r="A17" s="160" t="s">
        <v>578</v>
      </c>
      <c r="B17" s="490"/>
      <c r="C17" s="490"/>
      <c r="D17" s="490"/>
      <c r="E17" s="298" t="s">
        <v>2</v>
      </c>
      <c r="F17" s="163"/>
      <c r="H17" s="1"/>
      <c r="I17" s="1"/>
      <c r="J17" s="1"/>
      <c r="K17" s="1"/>
      <c r="L17" s="1"/>
      <c r="M17" s="1"/>
    </row>
    <row r="18" spans="1:132" s="54" customFormat="1" x14ac:dyDescent="0.3">
      <c r="A18" s="160"/>
      <c r="B18" s="490"/>
      <c r="C18" s="490"/>
      <c r="D18" s="490"/>
      <c r="E18" s="486"/>
      <c r="F18" s="163"/>
      <c r="H18" s="1"/>
      <c r="I18" s="1"/>
      <c r="J18" s="1"/>
      <c r="K18" s="1"/>
      <c r="L18" s="1"/>
      <c r="M18" s="1"/>
    </row>
    <row r="19" spans="1:132" s="54" customFormat="1" x14ac:dyDescent="0.3">
      <c r="A19" s="160"/>
      <c r="B19" s="830" t="s">
        <v>593</v>
      </c>
      <c r="C19" s="830"/>
      <c r="D19" s="830"/>
      <c r="E19" s="166"/>
      <c r="F19" s="163"/>
      <c r="H19" s="1"/>
      <c r="I19" s="1"/>
      <c r="J19" s="1"/>
      <c r="K19" s="1"/>
      <c r="L19" s="1"/>
      <c r="M19" s="1"/>
    </row>
    <row r="20" spans="1:132" ht="17.25" customHeight="1" x14ac:dyDescent="0.3">
      <c r="A20" s="296"/>
      <c r="B20" s="829" t="s">
        <v>318</v>
      </c>
      <c r="C20" s="829"/>
      <c r="D20" s="829"/>
      <c r="E20" s="166"/>
      <c r="F20" s="165"/>
    </row>
    <row r="21" spans="1:132" ht="17.25" customHeight="1" x14ac:dyDescent="0.3">
      <c r="A21" s="296"/>
      <c r="B21" s="300"/>
      <c r="C21" s="300"/>
      <c r="D21" s="300"/>
      <c r="E21" s="166"/>
      <c r="F21" s="165"/>
    </row>
    <row r="22" spans="1:132" x14ac:dyDescent="0.3">
      <c r="A22" s="88"/>
      <c r="B22" s="829" t="s">
        <v>319</v>
      </c>
      <c r="C22" s="829"/>
      <c r="D22" s="829"/>
      <c r="E22" s="297"/>
      <c r="F22" s="158"/>
    </row>
    <row r="23" spans="1:132" s="1" customFormat="1" ht="16.5" customHeight="1" x14ac:dyDescent="0.35">
      <c r="A23" s="170"/>
      <c r="B23" s="170"/>
      <c r="C23" s="170"/>
      <c r="D23" s="170"/>
      <c r="E23" s="171"/>
      <c r="F23" s="172"/>
      <c r="I23" s="3"/>
      <c r="J23" s="4"/>
      <c r="K23" s="3"/>
      <c r="L23" s="3"/>
      <c r="M23" s="3"/>
      <c r="N23" s="3"/>
      <c r="O23" s="3"/>
      <c r="P23" s="3"/>
      <c r="Q23" s="3"/>
      <c r="R23" s="3"/>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row>
    <row r="24" spans="1:132" s="1" customFormat="1" ht="18" x14ac:dyDescent="0.35">
      <c r="A24" s="781"/>
      <c r="B24" s="782"/>
      <c r="C24" s="782"/>
      <c r="D24" s="782"/>
      <c r="E24" s="782"/>
      <c r="F24" s="783"/>
      <c r="I24" s="3"/>
      <c r="J24" s="4"/>
      <c r="K24" s="3"/>
      <c r="L24" s="3"/>
      <c r="M24" s="3"/>
      <c r="N24" s="3"/>
      <c r="O24" s="3"/>
      <c r="P24" s="3"/>
      <c r="Q24" s="3"/>
      <c r="R24" s="3"/>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row>
    <row r="25" spans="1:132" s="1" customFormat="1" ht="16.5" customHeight="1" x14ac:dyDescent="0.3">
      <c r="A25" s="822" t="s">
        <v>66</v>
      </c>
      <c r="B25" s="823"/>
      <c r="C25" s="823"/>
      <c r="D25" s="823"/>
      <c r="E25" s="823"/>
      <c r="F25" s="824"/>
      <c r="I25" s="3"/>
      <c r="J25" s="4"/>
      <c r="K25" s="3"/>
      <c r="L25" s="3"/>
      <c r="M25" s="3"/>
      <c r="N25" s="3"/>
      <c r="O25" s="3"/>
      <c r="P25" s="3"/>
      <c r="Q25" s="3"/>
      <c r="R25" s="3"/>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row>
    <row r="26" spans="1:132" s="30" customFormat="1" ht="18" x14ac:dyDescent="0.35">
      <c r="A26" s="39"/>
      <c r="B26" s="39"/>
      <c r="C26" s="39"/>
      <c r="D26" s="39"/>
      <c r="E26" s="29"/>
      <c r="F26" s="39"/>
      <c r="G26" s="39"/>
      <c r="H26" s="39"/>
      <c r="I26" s="31"/>
    </row>
    <row r="27" spans="1:132" s="30" customFormat="1" ht="18" customHeight="1" x14ac:dyDescent="0.35">
      <c r="A27" s="39"/>
      <c r="B27" s="39"/>
      <c r="C27" s="39"/>
      <c r="D27" s="39"/>
      <c r="E27" s="29"/>
      <c r="F27" s="39"/>
      <c r="G27" s="39"/>
      <c r="H27" s="39"/>
      <c r="I27" s="31"/>
    </row>
    <row r="29" spans="1:132" ht="16.5" customHeight="1" x14ac:dyDescent="0.3"/>
    <row r="30" spans="1:132" ht="16.5" customHeight="1" x14ac:dyDescent="0.3"/>
    <row r="31" spans="1:132" ht="16.5" customHeight="1" x14ac:dyDescent="0.3">
      <c r="F31" s="1"/>
    </row>
    <row r="32" spans="1:132" ht="16.5" customHeight="1" x14ac:dyDescent="0.3">
      <c r="F32" s="1"/>
    </row>
    <row r="33" spans="6:6" x14ac:dyDescent="0.3">
      <c r="F33" s="1"/>
    </row>
    <row r="34" spans="6:6" ht="16.5" customHeight="1" x14ac:dyDescent="0.3">
      <c r="F34" s="1"/>
    </row>
    <row r="35" spans="6:6" x14ac:dyDescent="0.3">
      <c r="F35" s="1"/>
    </row>
    <row r="36" spans="6:6" x14ac:dyDescent="0.3">
      <c r="F36" s="1"/>
    </row>
    <row r="37" spans="6:6" x14ac:dyDescent="0.3">
      <c r="F37" s="1"/>
    </row>
  </sheetData>
  <sheetProtection algorithmName="SHA-512" hashValue="yJ5UdbIE5XKZRBuzJN8s1AFpLl6ftFuVlDppzqv9EWujHQh4Pmw8+MGG12J89l+xWa+Ked5v65B4ECcG0CKu6g==" saltValue="zFNZxNQnSHppaY9tb44A0w==" spinCount="100000" sheet="1" objects="1" scenarios="1"/>
  <customSheetViews>
    <customSheetView guid="{7C66BF0C-1E54-4D44-A66B-E72413F39A39}" showPageBreaks="1" showGridLines="0" showRowCol="0" view="pageLayout" showRuler="0">
      <selection activeCell="E13" sqref="E13"/>
    </customSheetView>
  </customSheetViews>
  <mergeCells count="16">
    <mergeCell ref="A1:F1"/>
    <mergeCell ref="C7:E7"/>
    <mergeCell ref="C8:E8"/>
    <mergeCell ref="C9:E9"/>
    <mergeCell ref="C10:E10"/>
    <mergeCell ref="A25:F25"/>
    <mergeCell ref="A6:F6"/>
    <mergeCell ref="A2:F2"/>
    <mergeCell ref="A3:F3"/>
    <mergeCell ref="A4:F4"/>
    <mergeCell ref="A5:F5"/>
    <mergeCell ref="B22:D22"/>
    <mergeCell ref="A24:F24"/>
    <mergeCell ref="B15:D15"/>
    <mergeCell ref="B20:D20"/>
    <mergeCell ref="B19:D19"/>
  </mergeCells>
  <conditionalFormatting sqref="B20:D20">
    <cfRule type="expression" dxfId="26" priority="11">
      <formula>(#REF!="Yes")</formula>
    </cfRule>
  </conditionalFormatting>
  <conditionalFormatting sqref="B22:D22">
    <cfRule type="expression" dxfId="25" priority="7">
      <formula>(#REF!="Yes")</formula>
    </cfRule>
  </conditionalFormatting>
  <conditionalFormatting sqref="B15:D16">
    <cfRule type="expression" dxfId="24" priority="5">
      <formula>(E13="Yes")</formula>
    </cfRule>
  </conditionalFormatting>
  <conditionalFormatting sqref="B20:D20">
    <cfRule type="expression" dxfId="23" priority="4">
      <formula>(E13="Yes")</formula>
    </cfRule>
  </conditionalFormatting>
  <conditionalFormatting sqref="B21:D21">
    <cfRule type="expression" dxfId="22" priority="96">
      <formula>(E20="Yes")</formula>
    </cfRule>
  </conditionalFormatting>
  <conditionalFormatting sqref="B17:D18">
    <cfRule type="expression" dxfId="21" priority="156">
      <formula>(E14="Yes")</formula>
    </cfRule>
  </conditionalFormatting>
  <conditionalFormatting sqref="B19:D19">
    <cfRule type="expression" dxfId="20" priority="1">
      <formula>(E17="Yes")</formula>
    </cfRule>
  </conditionalFormatting>
  <dataValidations count="1">
    <dataValidation type="list" allowBlank="1" showInputMessage="1" showErrorMessage="1" sqref="E13 E17" xr:uid="{00000000-0002-0000-0A00-000000000000}">
      <formula1>$G$13:$I$13</formula1>
    </dataValidation>
  </dataValidations>
  <hyperlinks>
    <hyperlink ref="A1:D1" location="'Submission Checklist'!B36" display="Return to Submission Checklist" xr:uid="{00000000-0004-0000-0A00-000000000000}"/>
    <hyperlink ref="A25:D25" location="'Submission Checklist'!B36" display="Return to Submission Checklist" xr:uid="{00000000-0004-0000-0A00-000005000000}"/>
  </hyperlinks>
  <printOptions horizontalCentered="1"/>
  <pageMargins left="0.45" right="0.45" top="0.5" bottom="0.5" header="0.5" footer="0.3"/>
  <pageSetup paperSize="3" fitToHeight="0" orientation="landscape" r:id="rId1"/>
  <headerFooter>
    <oddFooter xml:space="preserve">&amp;L&amp;"Garamond,Bold"&amp;12Real Estate Application 2020&amp;R&amp;"Garamond,Bold"&amp;12 11-&amp;P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pageSetUpPr fitToPage="1"/>
  </sheetPr>
  <dimension ref="A1:EB51"/>
  <sheetViews>
    <sheetView showGridLines="0" showRowColHeaders="0" showRuler="0" view="pageLayout" topLeftCell="A4" zoomScale="105" zoomScaleNormal="100" zoomScaleSheetLayoutView="100" zoomScalePageLayoutView="105" workbookViewId="0">
      <selection activeCell="C13" sqref="C13"/>
    </sheetView>
  </sheetViews>
  <sheetFormatPr defaultColWidth="9.140625" defaultRowHeight="15" x14ac:dyDescent="0.25"/>
  <cols>
    <col min="1" max="1" width="4" style="57" customWidth="1"/>
    <col min="2" max="2" width="35.85546875" style="57" customWidth="1"/>
    <col min="3" max="3" width="22.42578125" style="57" customWidth="1"/>
    <col min="4" max="4" width="33.42578125" style="57" customWidth="1"/>
    <col min="5" max="5" width="18" style="76" customWidth="1"/>
    <col min="6" max="6" width="4.7109375" style="57" customWidth="1"/>
    <col min="7" max="10" width="9.140625" style="57" hidden="1" customWidth="1"/>
    <col min="11" max="11" width="2.42578125" style="57" hidden="1" customWidth="1"/>
    <col min="12" max="12" width="15.140625" style="57" hidden="1" customWidth="1"/>
    <col min="13" max="19" width="9.140625" style="57" hidden="1" customWidth="1"/>
    <col min="20" max="23" width="9.140625" style="57" customWidth="1"/>
    <col min="24" max="16384" width="9.140625" style="57"/>
  </cols>
  <sheetData>
    <row r="1" spans="1:13" s="56" customFormat="1" ht="15.75" x14ac:dyDescent="0.25">
      <c r="A1" s="746" t="s">
        <v>66</v>
      </c>
      <c r="B1" s="747"/>
      <c r="C1" s="747"/>
      <c r="D1" s="747"/>
      <c r="E1" s="747"/>
      <c r="F1" s="748"/>
      <c r="G1" s="57"/>
      <c r="H1" s="57"/>
    </row>
    <row r="2" spans="1:13" ht="12" customHeight="1" x14ac:dyDescent="0.25">
      <c r="A2" s="790"/>
      <c r="B2" s="791"/>
      <c r="C2" s="791"/>
      <c r="D2" s="791"/>
      <c r="E2" s="791"/>
      <c r="F2" s="792"/>
    </row>
    <row r="3" spans="1:13" ht="62.25" customHeight="1" x14ac:dyDescent="0.25">
      <c r="A3" s="799" t="s">
        <v>224</v>
      </c>
      <c r="B3" s="800"/>
      <c r="C3" s="800"/>
      <c r="D3" s="800"/>
      <c r="E3" s="800"/>
      <c r="F3" s="801"/>
    </row>
    <row r="4" spans="1:13" ht="12" customHeight="1" x14ac:dyDescent="0.25">
      <c r="A4" s="790"/>
      <c r="B4" s="791"/>
      <c r="C4" s="791"/>
      <c r="D4" s="791"/>
      <c r="E4" s="791"/>
      <c r="F4" s="792"/>
    </row>
    <row r="5" spans="1:13" ht="33" customHeight="1" x14ac:dyDescent="0.25">
      <c r="A5" s="802" t="s">
        <v>262</v>
      </c>
      <c r="B5" s="803"/>
      <c r="C5" s="803"/>
      <c r="D5" s="803"/>
      <c r="E5" s="803"/>
      <c r="F5" s="804"/>
    </row>
    <row r="6" spans="1:13" ht="12" customHeight="1" x14ac:dyDescent="0.25">
      <c r="A6" s="790"/>
      <c r="B6" s="791"/>
      <c r="C6" s="791"/>
      <c r="D6" s="791"/>
      <c r="E6" s="791"/>
      <c r="F6" s="792"/>
    </row>
    <row r="7" spans="1:13" ht="15.75" x14ac:dyDescent="0.25">
      <c r="A7" s="73" t="s">
        <v>95</v>
      </c>
      <c r="B7" s="56"/>
      <c r="C7" s="714">
        <f>'General Information'!D10</f>
        <v>0</v>
      </c>
      <c r="D7" s="714"/>
      <c r="E7" s="714"/>
      <c r="F7" s="56"/>
    </row>
    <row r="8" spans="1:13" ht="15.75" x14ac:dyDescent="0.25">
      <c r="A8" s="73" t="s">
        <v>94</v>
      </c>
      <c r="B8" s="56"/>
      <c r="C8" s="714">
        <f>'General Information'!D13</f>
        <v>0</v>
      </c>
      <c r="D8" s="714"/>
      <c r="E8" s="714"/>
      <c r="F8" s="56"/>
    </row>
    <row r="9" spans="1:13" ht="15.75" x14ac:dyDescent="0.25">
      <c r="A9" s="73" t="s">
        <v>83</v>
      </c>
      <c r="B9" s="56"/>
      <c r="C9" s="714">
        <f>'General Information'!D11</f>
        <v>0</v>
      </c>
      <c r="D9" s="714"/>
      <c r="E9" s="714"/>
      <c r="F9" s="56"/>
    </row>
    <row r="10" spans="1:13" ht="15.75" x14ac:dyDescent="0.25">
      <c r="A10" s="73"/>
      <c r="B10" s="56"/>
      <c r="C10" s="714">
        <f>'General Information'!D12</f>
        <v>0</v>
      </c>
      <c r="D10" s="714"/>
      <c r="E10" s="714"/>
      <c r="F10" s="56"/>
    </row>
    <row r="11" spans="1:13" ht="8.1" customHeight="1" x14ac:dyDescent="0.25">
      <c r="A11" s="56"/>
      <c r="B11" s="56"/>
      <c r="C11" s="56"/>
      <c r="D11" s="56"/>
      <c r="E11" s="56"/>
      <c r="F11" s="56"/>
    </row>
    <row r="12" spans="1:13" ht="17.25" customHeight="1" x14ac:dyDescent="0.25">
      <c r="A12" s="73" t="s">
        <v>225</v>
      </c>
      <c r="B12" s="56"/>
      <c r="C12" s="56"/>
      <c r="D12" s="56"/>
      <c r="E12" s="56"/>
      <c r="F12" s="56"/>
    </row>
    <row r="13" spans="1:13" ht="16.5" customHeight="1" x14ac:dyDescent="0.25">
      <c r="A13" s="81" t="s">
        <v>226</v>
      </c>
      <c r="B13" s="81"/>
      <c r="C13" s="464">
        <f>'Development Funding'!C13</f>
        <v>0</v>
      </c>
      <c r="D13" s="465" t="s">
        <v>35</v>
      </c>
      <c r="E13" s="464">
        <f>'Development Funding'!E13</f>
        <v>0</v>
      </c>
      <c r="F13" s="93"/>
      <c r="H13" s="75"/>
      <c r="I13" s="75"/>
      <c r="J13" s="75"/>
      <c r="K13" s="75"/>
      <c r="L13" s="75"/>
      <c r="M13" s="75"/>
    </row>
    <row r="14" spans="1:13" ht="16.5" customHeight="1" x14ac:dyDescent="0.25">
      <c r="A14" s="81" t="s">
        <v>4</v>
      </c>
      <c r="B14" s="81"/>
      <c r="C14" s="466"/>
      <c r="D14" s="464">
        <f>'Development Funding'!D25</f>
        <v>0</v>
      </c>
      <c r="E14" s="82"/>
      <c r="F14" s="93"/>
      <c r="G14" s="57" t="s">
        <v>2</v>
      </c>
      <c r="H14" s="75" t="s">
        <v>1</v>
      </c>
      <c r="I14" s="75" t="s">
        <v>0</v>
      </c>
      <c r="J14" s="75"/>
      <c r="K14" s="75"/>
      <c r="L14" s="75"/>
      <c r="M14" s="75"/>
    </row>
    <row r="15" spans="1:13" ht="16.5" customHeight="1" x14ac:dyDescent="0.25">
      <c r="A15" s="81" t="s">
        <v>5</v>
      </c>
      <c r="B15" s="81"/>
      <c r="C15" s="466"/>
      <c r="D15" s="464">
        <f>'Development Funding'!D15</f>
        <v>0</v>
      </c>
      <c r="E15" s="82"/>
      <c r="F15" s="93"/>
      <c r="H15" s="75"/>
      <c r="I15" s="75"/>
      <c r="J15" s="75"/>
      <c r="K15" s="75"/>
      <c r="L15" s="75"/>
      <c r="M15" s="75"/>
    </row>
    <row r="16" spans="1:13" ht="16.5" customHeight="1" x14ac:dyDescent="0.25">
      <c r="A16" s="81" t="s">
        <v>6</v>
      </c>
      <c r="B16" s="81"/>
      <c r="C16" s="466"/>
      <c r="D16" s="633" t="str">
        <f>'Development Funding'!D28</f>
        <v>N/A</v>
      </c>
      <c r="E16" s="82"/>
      <c r="F16" s="93"/>
      <c r="H16" s="75"/>
      <c r="I16" s="75"/>
      <c r="J16" s="75"/>
      <c r="K16" s="75"/>
      <c r="L16" s="75"/>
      <c r="M16" s="75"/>
    </row>
    <row r="17" spans="1:132" ht="17.25" customHeight="1" x14ac:dyDescent="0.25">
      <c r="A17" s="81" t="s">
        <v>97</v>
      </c>
      <c r="B17" s="81"/>
      <c r="C17" s="466"/>
      <c r="D17" s="467" t="str">
        <f>'Development Funding'!D26</f>
        <v>N/A</v>
      </c>
      <c r="E17" s="94"/>
      <c r="F17" s="87"/>
      <c r="T17" s="101"/>
    </row>
    <row r="18" spans="1:132" ht="17.25" customHeight="1" x14ac:dyDescent="0.25">
      <c r="A18" s="81" t="s">
        <v>227</v>
      </c>
      <c r="B18" s="81"/>
      <c r="C18" s="466"/>
      <c r="D18" s="468">
        <f>IF((D15-(E13+C13+D14))&lt;0,0,(D15-(E13+C13+D14)))</f>
        <v>0</v>
      </c>
      <c r="E18" s="95"/>
      <c r="F18" s="87"/>
    </row>
    <row r="19" spans="1:132" ht="17.25" customHeight="1" x14ac:dyDescent="0.25">
      <c r="A19" s="81" t="s">
        <v>228</v>
      </c>
      <c r="B19" s="81"/>
      <c r="C19" s="466"/>
      <c r="D19" s="467">
        <f>IF(D18=0,0,D18/D15)</f>
        <v>0</v>
      </c>
      <c r="E19" s="95"/>
      <c r="F19" s="87"/>
    </row>
    <row r="20" spans="1:132" ht="17.25" customHeight="1" x14ac:dyDescent="0.25">
      <c r="A20" s="81"/>
      <c r="B20" s="81"/>
      <c r="C20" s="81"/>
      <c r="D20" s="96"/>
      <c r="E20" s="95"/>
      <c r="F20" s="87"/>
    </row>
    <row r="21" spans="1:132" ht="17.25" customHeight="1" x14ac:dyDescent="0.25">
      <c r="A21" s="85" t="s">
        <v>229</v>
      </c>
      <c r="B21" s="91"/>
      <c r="C21" s="91"/>
      <c r="D21" s="91"/>
      <c r="E21" s="92"/>
      <c r="F21" s="137">
        <v>0</v>
      </c>
    </row>
    <row r="22" spans="1:132" ht="17.25" customHeight="1" x14ac:dyDescent="0.25">
      <c r="A22" s="85"/>
      <c r="B22" s="91"/>
      <c r="C22" s="91"/>
      <c r="D22" s="91"/>
      <c r="E22" s="92"/>
      <c r="F22" s="87"/>
    </row>
    <row r="23" spans="1:132" ht="17.25" customHeight="1" x14ac:dyDescent="0.25">
      <c r="A23" s="836" t="s">
        <v>230</v>
      </c>
      <c r="B23" s="836"/>
      <c r="C23" s="836"/>
      <c r="D23" s="836"/>
      <c r="E23" s="97" t="s">
        <v>231</v>
      </c>
      <c r="F23" s="87"/>
      <c r="G23" s="75"/>
      <c r="H23" s="75"/>
      <c r="I23" s="79"/>
      <c r="J23" s="80"/>
      <c r="K23" s="79"/>
      <c r="L23" s="79"/>
      <c r="M23" s="79"/>
      <c r="N23" s="79"/>
      <c r="O23" s="79"/>
      <c r="P23" s="79"/>
      <c r="Q23" s="79"/>
      <c r="R23" s="79"/>
      <c r="S23" s="75"/>
      <c r="T23" s="75"/>
    </row>
    <row r="24" spans="1:132" s="75" customFormat="1" ht="18.75" customHeight="1" x14ac:dyDescent="0.25">
      <c r="A24" s="831"/>
      <c r="B24" s="831"/>
      <c r="C24" s="831"/>
      <c r="D24" s="831"/>
      <c r="E24" s="628">
        <v>0</v>
      </c>
      <c r="F24" s="87"/>
      <c r="I24" s="79"/>
      <c r="J24" s="80"/>
      <c r="K24" s="79"/>
      <c r="L24" s="79"/>
      <c r="M24" s="79"/>
      <c r="N24" s="79"/>
      <c r="O24" s="79"/>
      <c r="P24" s="79"/>
      <c r="Q24" s="79"/>
      <c r="R24" s="79"/>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row>
    <row r="25" spans="1:132" s="75" customFormat="1" ht="18" customHeight="1" x14ac:dyDescent="0.25">
      <c r="A25" s="831"/>
      <c r="B25" s="831"/>
      <c r="C25" s="831"/>
      <c r="D25" s="831"/>
      <c r="E25" s="628"/>
      <c r="F25" s="87"/>
      <c r="I25" s="79"/>
      <c r="J25" s="80"/>
      <c r="K25" s="79"/>
      <c r="L25" s="79"/>
      <c r="M25" s="79"/>
      <c r="N25" s="79"/>
      <c r="O25" s="79"/>
      <c r="P25" s="79"/>
      <c r="Q25" s="79"/>
      <c r="R25" s="79"/>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row>
    <row r="26" spans="1:132" s="75" customFormat="1" ht="18" customHeight="1" x14ac:dyDescent="0.25">
      <c r="A26" s="831"/>
      <c r="B26" s="831"/>
      <c r="C26" s="831"/>
      <c r="D26" s="831"/>
      <c r="E26" s="628"/>
      <c r="F26" s="87"/>
      <c r="I26" s="79"/>
      <c r="J26" s="80"/>
      <c r="K26" s="79"/>
      <c r="L26" s="79"/>
      <c r="M26" s="79"/>
      <c r="N26" s="79"/>
      <c r="O26" s="79"/>
      <c r="P26" s="79"/>
      <c r="Q26" s="79"/>
      <c r="R26" s="79"/>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row>
    <row r="27" spans="1:132" s="75" customFormat="1" ht="18" customHeight="1" x14ac:dyDescent="0.25">
      <c r="A27" s="831"/>
      <c r="B27" s="831"/>
      <c r="C27" s="831"/>
      <c r="D27" s="831"/>
      <c r="E27" s="628"/>
      <c r="F27" s="87"/>
      <c r="I27" s="79"/>
      <c r="J27" s="80"/>
      <c r="K27" s="79"/>
      <c r="L27" s="79"/>
      <c r="M27" s="79"/>
      <c r="N27" s="79"/>
      <c r="O27" s="79"/>
      <c r="P27" s="79"/>
      <c r="Q27" s="79"/>
      <c r="R27" s="79"/>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row>
    <row r="28" spans="1:132" s="75" customFormat="1" ht="18" customHeight="1" x14ac:dyDescent="0.25">
      <c r="A28" s="831"/>
      <c r="B28" s="831"/>
      <c r="C28" s="831"/>
      <c r="D28" s="831"/>
      <c r="E28" s="628"/>
      <c r="F28" s="87"/>
      <c r="I28" s="79"/>
      <c r="J28" s="80"/>
      <c r="K28" s="79"/>
      <c r="L28" s="79"/>
      <c r="M28" s="79"/>
      <c r="N28" s="79"/>
      <c r="O28" s="79"/>
      <c r="P28" s="79"/>
      <c r="Q28" s="79"/>
      <c r="R28" s="79"/>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row>
    <row r="29" spans="1:132" s="75" customFormat="1" ht="18" customHeight="1" x14ac:dyDescent="0.25">
      <c r="A29" s="831"/>
      <c r="B29" s="831"/>
      <c r="C29" s="831"/>
      <c r="D29" s="831"/>
      <c r="E29" s="628"/>
      <c r="F29" s="87"/>
      <c r="I29" s="79"/>
      <c r="J29" s="80"/>
      <c r="K29" s="79"/>
      <c r="L29" s="79"/>
      <c r="M29" s="79"/>
      <c r="N29" s="79"/>
      <c r="O29" s="79"/>
      <c r="P29" s="79"/>
      <c r="Q29" s="79"/>
      <c r="R29" s="79"/>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row>
    <row r="30" spans="1:132" s="75" customFormat="1" ht="18" customHeight="1" x14ac:dyDescent="0.25">
      <c r="A30" s="831"/>
      <c r="B30" s="831"/>
      <c r="C30" s="831"/>
      <c r="D30" s="831"/>
      <c r="E30" s="628"/>
      <c r="F30" s="87"/>
      <c r="I30" s="79"/>
      <c r="J30" s="80"/>
      <c r="K30" s="79"/>
      <c r="L30" s="79"/>
      <c r="M30" s="79"/>
      <c r="N30" s="79"/>
      <c r="O30" s="79"/>
      <c r="P30" s="79"/>
      <c r="Q30" s="79"/>
      <c r="R30" s="79"/>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row>
    <row r="31" spans="1:132" s="75" customFormat="1" ht="15.75" x14ac:dyDescent="0.25">
      <c r="A31" s="832" t="s">
        <v>232</v>
      </c>
      <c r="B31" s="833"/>
      <c r="C31" s="833"/>
      <c r="D31" s="834"/>
      <c r="E31" s="629">
        <f>SUM(E24:E30)</f>
        <v>0</v>
      </c>
      <c r="F31" s="87"/>
      <c r="I31" s="79"/>
      <c r="J31" s="80"/>
      <c r="K31" s="79"/>
      <c r="L31" s="79"/>
      <c r="M31" s="79"/>
      <c r="N31" s="79"/>
      <c r="O31" s="79"/>
      <c r="P31" s="79"/>
      <c r="Q31" s="79"/>
      <c r="R31" s="79"/>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row>
    <row r="32" spans="1:132" s="75" customFormat="1" ht="15.75" x14ac:dyDescent="0.25">
      <c r="A32" s="98"/>
      <c r="B32" s="98"/>
      <c r="C32" s="98"/>
      <c r="D32" s="98"/>
      <c r="E32" s="99"/>
      <c r="F32" s="87"/>
      <c r="I32" s="79"/>
      <c r="J32" s="80"/>
      <c r="K32" s="79"/>
      <c r="L32" s="79"/>
      <c r="M32" s="79"/>
      <c r="N32" s="79"/>
      <c r="O32" s="79"/>
      <c r="P32" s="79"/>
      <c r="Q32" s="79"/>
      <c r="R32" s="79"/>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row>
    <row r="33" spans="1:132" s="75" customFormat="1" ht="15.75" x14ac:dyDescent="0.25">
      <c r="A33" s="835" t="s">
        <v>36</v>
      </c>
      <c r="B33" s="835"/>
      <c r="C33" s="835"/>
      <c r="D33" s="98"/>
      <c r="E33" s="634">
        <v>0.25</v>
      </c>
      <c r="F33" s="87"/>
      <c r="I33" s="79"/>
      <c r="J33" s="80"/>
      <c r="K33" s="79"/>
      <c r="L33" s="79"/>
      <c r="M33" s="79"/>
      <c r="N33" s="79"/>
      <c r="O33" s="79"/>
      <c r="P33" s="79"/>
      <c r="Q33" s="79"/>
      <c r="R33" s="79"/>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row>
    <row r="34" spans="1:132" s="75" customFormat="1" ht="15.75" x14ac:dyDescent="0.25">
      <c r="A34" s="835" t="s">
        <v>630</v>
      </c>
      <c r="B34" s="835"/>
      <c r="C34" s="620"/>
      <c r="D34" s="98"/>
      <c r="E34" s="631" t="str">
        <f>IF(E31=0,"N/A","YES")</f>
        <v>N/A</v>
      </c>
      <c r="F34" s="87"/>
      <c r="I34" s="79"/>
      <c r="J34" s="80"/>
      <c r="K34" s="79"/>
      <c r="L34" s="79"/>
      <c r="M34" s="79"/>
      <c r="N34" s="79"/>
      <c r="O34" s="79"/>
      <c r="P34" s="79"/>
      <c r="Q34" s="79"/>
      <c r="R34" s="79"/>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row>
    <row r="35" spans="1:132" s="75" customFormat="1" ht="15.75" x14ac:dyDescent="0.25">
      <c r="A35" s="837" t="s">
        <v>631</v>
      </c>
      <c r="B35" s="837"/>
      <c r="C35" s="620"/>
      <c r="D35" s="98"/>
      <c r="E35" s="631">
        <f>IF(E31=0,0,E31/E13)</f>
        <v>0</v>
      </c>
      <c r="F35" s="87"/>
      <c r="I35" s="79"/>
      <c r="J35" s="80"/>
      <c r="K35" s="79"/>
      <c r="L35" s="79"/>
      <c r="M35" s="79"/>
      <c r="N35" s="79"/>
      <c r="O35" s="79"/>
      <c r="P35" s="79"/>
      <c r="Q35" s="79"/>
      <c r="R35" s="79"/>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row>
    <row r="36" spans="1:132" s="75" customFormat="1" ht="15.75" x14ac:dyDescent="0.25">
      <c r="A36" s="86" t="s">
        <v>233</v>
      </c>
      <c r="B36" s="86"/>
      <c r="C36" s="86"/>
      <c r="D36" s="86"/>
      <c r="E36" s="632" t="str">
        <f>IF(AND(E35&gt;0,E35&gt;=E33),"YES","N/A")</f>
        <v>N/A</v>
      </c>
      <c r="F36" s="87"/>
      <c r="I36" s="79"/>
      <c r="J36" s="80"/>
      <c r="K36" s="79"/>
      <c r="L36" s="79"/>
      <c r="M36" s="79"/>
      <c r="N36" s="79"/>
      <c r="O36" s="79"/>
      <c r="P36" s="79"/>
      <c r="Q36" s="79"/>
      <c r="R36" s="79"/>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row>
    <row r="37" spans="1:132" s="75" customFormat="1" ht="16.5" customHeight="1" x14ac:dyDescent="0.25">
      <c r="A37" s="83"/>
      <c r="B37" s="83"/>
      <c r="C37" s="83"/>
      <c r="D37" s="83"/>
      <c r="E37" s="84"/>
      <c r="F37" s="100"/>
      <c r="I37" s="79"/>
      <c r="J37" s="80"/>
      <c r="K37" s="79"/>
      <c r="L37" s="79"/>
      <c r="M37" s="79"/>
      <c r="N37" s="79"/>
      <c r="O37" s="79"/>
      <c r="P37" s="79"/>
      <c r="Q37" s="79"/>
      <c r="R37" s="79"/>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row>
    <row r="38" spans="1:132" s="75" customFormat="1" ht="16.5" customHeight="1" x14ac:dyDescent="0.25">
      <c r="A38" s="790"/>
      <c r="B38" s="791"/>
      <c r="C38" s="791"/>
      <c r="D38" s="791"/>
      <c r="E38" s="791"/>
      <c r="F38" s="792"/>
      <c r="I38" s="79"/>
      <c r="J38" s="80"/>
      <c r="K38" s="79"/>
      <c r="L38" s="79"/>
      <c r="M38" s="79"/>
      <c r="N38" s="79"/>
      <c r="O38" s="79"/>
      <c r="P38" s="79"/>
      <c r="Q38" s="79"/>
      <c r="R38" s="79"/>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row>
    <row r="39" spans="1:132" s="75" customFormat="1" ht="15.75" x14ac:dyDescent="0.25">
      <c r="A39" s="746" t="s">
        <v>66</v>
      </c>
      <c r="B39" s="747"/>
      <c r="C39" s="747"/>
      <c r="D39" s="747"/>
      <c r="E39" s="747"/>
      <c r="F39" s="748"/>
      <c r="I39" s="79"/>
      <c r="J39" s="80"/>
      <c r="K39" s="79"/>
      <c r="L39" s="79"/>
      <c r="M39" s="79"/>
      <c r="N39" s="79"/>
      <c r="O39" s="79"/>
      <c r="P39" s="79"/>
      <c r="Q39" s="79"/>
      <c r="R39" s="79"/>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row>
    <row r="40" spans="1:132" s="75" customFormat="1" ht="16.5" customHeight="1" x14ac:dyDescent="0.25">
      <c r="A40" s="56"/>
      <c r="B40" s="56"/>
      <c r="C40" s="56"/>
      <c r="D40" s="56"/>
      <c r="E40" s="78"/>
      <c r="F40" s="56"/>
      <c r="G40" s="57"/>
      <c r="H40" s="57"/>
      <c r="I40" s="72"/>
      <c r="J40" s="58"/>
      <c r="K40" s="58"/>
      <c r="L40" s="58"/>
      <c r="M40" s="58"/>
      <c r="N40" s="58"/>
      <c r="O40" s="58"/>
      <c r="P40" s="58"/>
      <c r="Q40" s="58"/>
      <c r="R40" s="58"/>
      <c r="S40" s="58"/>
      <c r="T40" s="58"/>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row>
    <row r="41" spans="1:132" s="58" customFormat="1" ht="15.75" x14ac:dyDescent="0.25">
      <c r="A41" s="56"/>
      <c r="B41" s="56"/>
      <c r="C41" s="56"/>
      <c r="D41" s="56"/>
      <c r="E41" s="78"/>
      <c r="F41" s="56"/>
      <c r="G41" s="57"/>
      <c r="H41" s="57"/>
      <c r="I41" s="72"/>
    </row>
    <row r="42" spans="1:132" s="58" customFormat="1" ht="18" customHeight="1" x14ac:dyDescent="0.25">
      <c r="A42" s="56"/>
      <c r="B42" s="56"/>
      <c r="C42" s="56"/>
      <c r="D42" s="56"/>
      <c r="E42" s="78"/>
      <c r="F42" s="56"/>
      <c r="G42" s="57"/>
      <c r="H42" s="57"/>
      <c r="I42" s="57"/>
      <c r="J42" s="57"/>
      <c r="K42" s="57"/>
      <c r="L42" s="57"/>
      <c r="M42" s="57"/>
      <c r="N42" s="57"/>
      <c r="O42" s="57"/>
      <c r="P42" s="57"/>
      <c r="Q42" s="57"/>
      <c r="R42" s="57"/>
      <c r="S42" s="57"/>
      <c r="T42" s="57"/>
    </row>
    <row r="43" spans="1:132" ht="15.75" x14ac:dyDescent="0.25">
      <c r="A43" s="56"/>
      <c r="B43" s="56"/>
      <c r="C43" s="56"/>
      <c r="D43" s="56"/>
      <c r="E43" s="78"/>
      <c r="F43" s="56"/>
    </row>
    <row r="44" spans="1:132" ht="16.5" customHeight="1" x14ac:dyDescent="0.25"/>
    <row r="45" spans="1:132" ht="16.5" customHeight="1" x14ac:dyDescent="0.25">
      <c r="F45" s="75"/>
    </row>
    <row r="46" spans="1:132" ht="16.5" customHeight="1" x14ac:dyDescent="0.25">
      <c r="F46" s="75"/>
    </row>
    <row r="47" spans="1:132" ht="16.5" customHeight="1" x14ac:dyDescent="0.25">
      <c r="F47" s="75"/>
    </row>
    <row r="48" spans="1:132" x14ac:dyDescent="0.25">
      <c r="F48" s="75"/>
    </row>
    <row r="49" spans="6:6" ht="16.5" customHeight="1" x14ac:dyDescent="0.25">
      <c r="F49" s="75"/>
    </row>
    <row r="50" spans="6:6" x14ac:dyDescent="0.25">
      <c r="F50" s="75"/>
    </row>
    <row r="51" spans="6:6" x14ac:dyDescent="0.25">
      <c r="F51" s="75"/>
    </row>
  </sheetData>
  <sheetProtection algorithmName="SHA-512" hashValue="wF//MWREMEzhW6Nrv2tVsOHNy+fATIHXSVyufpAUJ6opxfqlVShiVEGUm1Z9oymY6CHMD7RtqdJS/dUslNb+7w==" saltValue="Ey1fRxb3gl22VFUiFN2DOQ==" spinCount="100000" sheet="1" objects="1" scenarios="1"/>
  <customSheetViews>
    <customSheetView guid="{7C66BF0C-1E54-4D44-A66B-E72413F39A39}" showPageBreaks="1" showGridLines="0" showRowCol="0" view="pageLayout" showRuler="0">
      <selection sqref="A1:F1"/>
    </customSheetView>
  </customSheetViews>
  <mergeCells count="24">
    <mergeCell ref="A34:B34"/>
    <mergeCell ref="A35:B35"/>
    <mergeCell ref="C10:E10"/>
    <mergeCell ref="A2:F2"/>
    <mergeCell ref="A3:F3"/>
    <mergeCell ref="A4:F4"/>
    <mergeCell ref="A5:F5"/>
    <mergeCell ref="A6:F6"/>
    <mergeCell ref="A39:F39"/>
    <mergeCell ref="A1:F1"/>
    <mergeCell ref="A38:F38"/>
    <mergeCell ref="A27:D27"/>
    <mergeCell ref="A28:D28"/>
    <mergeCell ref="A29:D29"/>
    <mergeCell ref="A30:D30"/>
    <mergeCell ref="A31:D31"/>
    <mergeCell ref="A33:C33"/>
    <mergeCell ref="A23:D23"/>
    <mergeCell ref="A24:D24"/>
    <mergeCell ref="A25:D25"/>
    <mergeCell ref="A26:D26"/>
    <mergeCell ref="C7:E7"/>
    <mergeCell ref="C8:E8"/>
    <mergeCell ref="C9:E9"/>
  </mergeCells>
  <dataValidations disablePrompts="1" count="1">
    <dataValidation type="decimal" operator="greaterThanOrEqual" allowBlank="1" showInputMessage="1" showErrorMessage="1" sqref="D14:D15" xr:uid="{00000000-0002-0000-0B00-000000000000}">
      <formula1>0</formula1>
    </dataValidation>
  </dataValidations>
  <hyperlinks>
    <hyperlink ref="A1:D1" location="'Submission Checklist'!A1" display="Return to Submission Checklist" xr:uid="{00000000-0004-0000-0B00-000000000000}"/>
    <hyperlink ref="F21" location="INFO_Match" display="INFO_Match" xr:uid="{00000000-0004-0000-0B00-000001000000}"/>
    <hyperlink ref="A1:F1" location="'Submission Checklist'!B40" display="Return to Submission Checklist" xr:uid="{00000000-0004-0000-0B00-000002000000}"/>
    <hyperlink ref="A39:D39" location="'Submission Checklist'!A1" display="Return to Submission Checklist" xr:uid="{00000000-0004-0000-0B00-000003000000}"/>
    <hyperlink ref="A39:F39" location="'Submission Checklist'!B40" display="Return to Submission Checklist" xr:uid="{00000000-0004-0000-0B00-000004000000}"/>
  </hyperlinks>
  <printOptions horizontalCentered="1"/>
  <pageMargins left="0.45" right="0.45" top="0.5" bottom="0.5" header="0.5" footer="0.3"/>
  <pageSetup paperSize="3" fitToHeight="0" orientation="landscape" r:id="rId1"/>
  <headerFooter>
    <oddFooter xml:space="preserve">&amp;L&amp;"Garamond,Bold"&amp;12Real Estate Application 2020&amp;R&amp;"Garamond,Bold"&amp;12 12-&amp;P </oddFooter>
  </headerFooter>
  <drawing r:id="rId2"/>
  <extLst>
    <ext xmlns:x14="http://schemas.microsoft.com/office/spreadsheetml/2009/9/main" uri="{78C0D931-6437-407d-A8EE-F0AAD7539E65}">
      <x14:conditionalFormattings>
        <x14:conditionalFormatting xmlns:xm="http://schemas.microsoft.com/office/excel/2006/main">
          <x14:cfRule type="iconSet" priority="1" id="{D97C4F72-7174-46E6-BCB3-89DCAB223D43}">
            <x14:iconSet iconSet="3Symbols" showValue="0" custom="1">
              <x14:cfvo type="percent">
                <xm:f>0</xm:f>
              </x14:cfvo>
              <x14:cfvo type="num">
                <xm:f>0</xm:f>
              </x14:cfvo>
              <x14:cfvo type="num">
                <xm:f>0</xm:f>
              </x14:cfvo>
              <x14:cfIcon iconSet="NoIcons" iconId="0"/>
              <x14:cfIcon iconSet="NoIcons" iconId="0"/>
              <x14:cfIcon iconSet="3Symbols" iconId="1"/>
            </x14:iconSet>
          </x14:cfRule>
          <xm:sqref>F21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38C-444F-4EFB-A512-7E3A6DEAAC11}">
  <dimension ref="B3:G20"/>
  <sheetViews>
    <sheetView showGridLines="0" showRowColHeaders="0" topLeftCell="A7" workbookViewId="0">
      <selection activeCell="D17" sqref="D17"/>
    </sheetView>
  </sheetViews>
  <sheetFormatPr defaultRowHeight="15" x14ac:dyDescent="0.25"/>
  <cols>
    <col min="7" max="7" width="78.7109375" customWidth="1"/>
  </cols>
  <sheetData>
    <row r="3" spans="2:7" ht="15.75" x14ac:dyDescent="0.25">
      <c r="B3" s="823" t="s">
        <v>66</v>
      </c>
      <c r="C3" s="823"/>
      <c r="D3" s="823"/>
      <c r="E3" s="823"/>
      <c r="F3" s="823"/>
      <c r="G3" s="824"/>
    </row>
    <row r="4" spans="2:7" ht="15.75" x14ac:dyDescent="0.25">
      <c r="B4" s="705"/>
      <c r="C4" s="706"/>
      <c r="D4" s="706"/>
      <c r="E4" s="706"/>
      <c r="F4" s="706"/>
      <c r="G4" s="707"/>
    </row>
    <row r="5" spans="2:7" ht="72.75" customHeight="1" x14ac:dyDescent="0.25">
      <c r="B5" s="670" t="s">
        <v>608</v>
      </c>
      <c r="C5" s="671"/>
      <c r="D5" s="671"/>
      <c r="E5" s="671"/>
      <c r="F5" s="671"/>
      <c r="G5" s="672"/>
    </row>
    <row r="6" spans="2:7" ht="15.75" x14ac:dyDescent="0.25">
      <c r="B6" s="841"/>
      <c r="C6" s="842"/>
      <c r="D6" s="842"/>
      <c r="E6" s="842"/>
      <c r="F6" s="842"/>
      <c r="G6" s="843"/>
    </row>
    <row r="7" spans="2:7" ht="15.75" x14ac:dyDescent="0.25">
      <c r="B7" s="844" t="s">
        <v>517</v>
      </c>
      <c r="C7" s="845"/>
      <c r="D7" s="845"/>
      <c r="E7" s="845"/>
      <c r="F7" s="845"/>
      <c r="G7" s="846"/>
    </row>
    <row r="8" spans="2:7" ht="15.75" x14ac:dyDescent="0.25">
      <c r="B8" s="838"/>
      <c r="C8" s="839"/>
      <c r="D8" s="839"/>
      <c r="E8" s="839"/>
      <c r="F8" s="839"/>
      <c r="G8" s="840"/>
    </row>
    <row r="9" spans="2:7" ht="15.75" x14ac:dyDescent="0.25">
      <c r="B9" s="458"/>
      <c r="C9" s="458"/>
      <c r="D9" s="458"/>
      <c r="E9" s="458"/>
      <c r="F9" s="458"/>
      <c r="G9" s="458"/>
    </row>
    <row r="10" spans="2:7" ht="15.75" x14ac:dyDescent="0.25">
      <c r="B10" s="657" t="s">
        <v>518</v>
      </c>
      <c r="C10" s="657"/>
      <c r="D10" s="657"/>
      <c r="E10" s="657"/>
      <c r="F10" s="657"/>
      <c r="G10" s="657"/>
    </row>
    <row r="11" spans="2:7" ht="48" customHeight="1" x14ac:dyDescent="0.25">
      <c r="B11" s="470" t="s">
        <v>519</v>
      </c>
      <c r="C11" s="657" t="s">
        <v>520</v>
      </c>
      <c r="D11" s="657"/>
      <c r="E11" s="657"/>
      <c r="F11" s="657"/>
      <c r="G11" s="657"/>
    </row>
    <row r="12" spans="2:7" ht="20.25" customHeight="1" x14ac:dyDescent="0.25">
      <c r="B12" s="471" t="s">
        <v>519</v>
      </c>
      <c r="C12" s="667" t="s">
        <v>521</v>
      </c>
      <c r="D12" s="667"/>
      <c r="E12" s="667"/>
      <c r="F12" s="667"/>
      <c r="G12" s="667"/>
    </row>
    <row r="13" spans="2:7" ht="21.75" customHeight="1" x14ac:dyDescent="0.25">
      <c r="B13" s="471" t="s">
        <v>519</v>
      </c>
      <c r="C13" s="657" t="s">
        <v>522</v>
      </c>
      <c r="D13" s="657"/>
      <c r="E13" s="657"/>
      <c r="F13" s="657"/>
      <c r="G13" s="657"/>
    </row>
    <row r="14" spans="2:7" ht="23.25" customHeight="1" x14ac:dyDescent="0.25">
      <c r="B14" s="471" t="s">
        <v>519</v>
      </c>
      <c r="C14" s="667" t="s">
        <v>523</v>
      </c>
      <c r="D14" s="667"/>
      <c r="E14" s="667"/>
      <c r="F14" s="667"/>
      <c r="G14" s="667"/>
    </row>
    <row r="15" spans="2:7" ht="15.75" x14ac:dyDescent="0.25">
      <c r="B15" s="458"/>
      <c r="C15" s="458"/>
      <c r="D15" s="458"/>
      <c r="E15" s="458"/>
      <c r="F15" s="457"/>
      <c r="G15" s="472"/>
    </row>
    <row r="16" spans="2:7" ht="15.75" x14ac:dyDescent="0.25">
      <c r="B16" s="458"/>
      <c r="C16" s="657" t="s">
        <v>524</v>
      </c>
      <c r="D16" s="657"/>
      <c r="E16" s="657"/>
      <c r="F16" s="657"/>
      <c r="G16" s="657"/>
    </row>
    <row r="17" spans="2:7" ht="15.75" x14ac:dyDescent="0.25">
      <c r="B17" s="458"/>
      <c r="C17" s="473" t="s">
        <v>525</v>
      </c>
      <c r="D17" s="473"/>
      <c r="E17" s="458"/>
      <c r="F17" s="457"/>
      <c r="G17" s="472"/>
    </row>
    <row r="18" spans="2:7" ht="15.75" x14ac:dyDescent="0.25">
      <c r="B18" s="458"/>
      <c r="C18" s="458"/>
      <c r="D18" s="458"/>
      <c r="E18" s="458"/>
      <c r="F18" s="457"/>
      <c r="G18" s="472"/>
    </row>
    <row r="19" spans="2:7" ht="15.75" x14ac:dyDescent="0.25">
      <c r="B19" s="705"/>
      <c r="C19" s="706"/>
      <c r="D19" s="706"/>
      <c r="E19" s="706"/>
      <c r="F19" s="706"/>
      <c r="G19" s="707"/>
    </row>
    <row r="20" spans="2:7" ht="15.75" x14ac:dyDescent="0.25">
      <c r="B20" s="823" t="s">
        <v>66</v>
      </c>
      <c r="C20" s="823"/>
      <c r="D20" s="823"/>
      <c r="E20" s="823"/>
      <c r="F20" s="823"/>
      <c r="G20" s="824"/>
    </row>
  </sheetData>
  <sheetProtection algorithmName="SHA-512" hashValue="fWTCTI5eU98k2lDfkc1B5fEKMlWRMQhpHLBLYadYUVDAu3mnpi/uDbb+VOFaHc7bX6xKz8GujUfbB+jfAo/p0g==" saltValue="s2mLjVa4hZqh8Lx2Os9O0A==" spinCount="100000" sheet="1" objects="1" scenarios="1"/>
  <mergeCells count="14">
    <mergeCell ref="B8:G8"/>
    <mergeCell ref="B3:G3"/>
    <mergeCell ref="B4:G4"/>
    <mergeCell ref="B5:G5"/>
    <mergeCell ref="B6:G6"/>
    <mergeCell ref="B7:G7"/>
    <mergeCell ref="B19:G19"/>
    <mergeCell ref="B20:G20"/>
    <mergeCell ref="B10:G10"/>
    <mergeCell ref="C11:G11"/>
    <mergeCell ref="C12:G12"/>
    <mergeCell ref="C13:G13"/>
    <mergeCell ref="C14:G14"/>
    <mergeCell ref="C16:G16"/>
  </mergeCells>
  <hyperlinks>
    <hyperlink ref="B3:D3" location="'Submission Checklist'!A1" display="Return to Submission Checklist" xr:uid="{63A7E98A-E016-48CC-B68A-4E8A04819346}"/>
    <hyperlink ref="C17:D17" r:id="rId1" display="Affirmative Fair Housing Marketing Plan" xr:uid="{06CE6102-2A6A-49D2-B098-21371211748F}"/>
    <hyperlink ref="B3:G3" location="'Submission Checklist'!C13" display="Return to Submission Checklist" xr:uid="{AA2DAEF9-CCF7-4485-B75B-2A8B5EAC724D}"/>
    <hyperlink ref="B20:D20" location="'Submission Checklist'!A1" display="Return to Submission Checklist" xr:uid="{66CB3BC1-4D88-4890-BA42-59063C395525}"/>
    <hyperlink ref="B20:G20" location="'Submission Checklist'!C13" display="Return to Submission Checklist" xr:uid="{7566C1D6-ECD0-4C04-8790-31F22D83A876}"/>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5A2FE-EA74-4068-B2D9-EAEE2EF9C3C4}">
  <dimension ref="C3:Q74"/>
  <sheetViews>
    <sheetView showGridLines="0" showRowColHeaders="0" topLeftCell="A34" workbookViewId="0">
      <selection activeCell="D43" sqref="D43"/>
    </sheetView>
  </sheetViews>
  <sheetFormatPr defaultRowHeight="15" x14ac:dyDescent="0.25"/>
  <cols>
    <col min="3" max="3" width="11.7109375" customWidth="1"/>
    <col min="12" max="12" width="18.42578125" customWidth="1"/>
    <col min="13" max="13" width="0" hidden="1" customWidth="1"/>
    <col min="14" max="17" width="9.140625" hidden="1" customWidth="1"/>
    <col min="18" max="19" width="0" hidden="1" customWidth="1"/>
  </cols>
  <sheetData>
    <row r="3" spans="3:12" ht="15.75" x14ac:dyDescent="0.25">
      <c r="C3" s="711" t="s">
        <v>66</v>
      </c>
      <c r="D3" s="711"/>
      <c r="E3" s="711"/>
      <c r="F3" s="711"/>
      <c r="G3" s="711"/>
      <c r="H3" s="711"/>
      <c r="I3" s="711"/>
      <c r="J3" s="711"/>
      <c r="K3" s="711"/>
      <c r="L3" s="712"/>
    </row>
    <row r="4" spans="3:12" x14ac:dyDescent="0.25">
      <c r="C4" s="869"/>
      <c r="D4" s="870"/>
      <c r="E4" s="870"/>
      <c r="F4" s="870"/>
      <c r="G4" s="870"/>
      <c r="H4" s="870"/>
      <c r="I4" s="870"/>
      <c r="J4" s="870"/>
      <c r="K4" s="870"/>
      <c r="L4" s="871"/>
    </row>
    <row r="5" spans="3:12" ht="68.25" customHeight="1" x14ac:dyDescent="0.25">
      <c r="C5" s="508"/>
      <c r="D5" s="877" t="s">
        <v>540</v>
      </c>
      <c r="E5" s="877"/>
      <c r="F5" s="877"/>
      <c r="G5" s="877"/>
      <c r="H5" s="877"/>
      <c r="I5" s="877"/>
      <c r="J5" s="877"/>
      <c r="K5" s="877"/>
      <c r="L5" s="877"/>
    </row>
    <row r="6" spans="3:12" ht="15.75" x14ac:dyDescent="0.25">
      <c r="C6" s="872"/>
      <c r="D6" s="873"/>
      <c r="E6" s="873"/>
      <c r="F6" s="873"/>
      <c r="G6" s="873"/>
      <c r="H6" s="873"/>
      <c r="I6" s="873"/>
      <c r="J6" s="873"/>
      <c r="K6" s="873"/>
      <c r="L6" s="874"/>
    </row>
    <row r="7" spans="3:12" ht="15.75" x14ac:dyDescent="0.25">
      <c r="C7" s="476" t="s">
        <v>94</v>
      </c>
      <c r="D7" s="460"/>
      <c r="E7" s="460"/>
      <c r="F7" s="460"/>
      <c r="G7" s="875">
        <f>'General Information'!D13</f>
        <v>0</v>
      </c>
      <c r="H7" s="821"/>
      <c r="I7" s="821"/>
      <c r="J7" s="821"/>
      <c r="K7" s="821"/>
      <c r="L7" s="876"/>
    </row>
    <row r="8" spans="3:12" ht="44.25" customHeight="1" x14ac:dyDescent="0.25">
      <c r="C8" s="866" t="s">
        <v>541</v>
      </c>
      <c r="D8" s="867"/>
      <c r="E8" s="867"/>
      <c r="F8" s="867"/>
      <c r="G8" s="867"/>
      <c r="H8" s="867"/>
      <c r="I8" s="867"/>
      <c r="J8" s="867"/>
      <c r="K8" s="867"/>
      <c r="L8" s="868"/>
    </row>
    <row r="9" spans="3:12" ht="15.75" x14ac:dyDescent="0.25">
      <c r="C9" s="854" t="s">
        <v>95</v>
      </c>
      <c r="D9" s="854"/>
      <c r="E9" s="854"/>
      <c r="F9" s="854"/>
      <c r="G9" s="821">
        <f>'General Information'!D10</f>
        <v>0</v>
      </c>
      <c r="H9" s="821"/>
      <c r="I9" s="821"/>
      <c r="J9" s="821"/>
      <c r="K9" s="821"/>
      <c r="L9" s="821"/>
    </row>
    <row r="10" spans="3:12" ht="15.75" x14ac:dyDescent="0.25">
      <c r="C10" s="854" t="s">
        <v>76</v>
      </c>
      <c r="D10" s="854"/>
      <c r="E10" s="854"/>
      <c r="F10" s="854"/>
      <c r="G10" s="821">
        <f>'General Information'!D11</f>
        <v>0</v>
      </c>
      <c r="H10" s="821"/>
      <c r="I10" s="821"/>
      <c r="J10" s="821"/>
      <c r="K10" s="821"/>
      <c r="L10" s="821"/>
    </row>
    <row r="11" spans="3:12" ht="15.75" x14ac:dyDescent="0.25">
      <c r="C11" s="854"/>
      <c r="D11" s="854"/>
      <c r="E11" s="854"/>
      <c r="F11" s="854"/>
      <c r="G11" s="821">
        <f>'General Information'!D12</f>
        <v>0</v>
      </c>
      <c r="H11" s="821"/>
      <c r="I11" s="821"/>
      <c r="J11" s="821"/>
      <c r="K11" s="821"/>
      <c r="L11" s="821"/>
    </row>
    <row r="12" spans="3:12" x14ac:dyDescent="0.25">
      <c r="C12" s="477"/>
      <c r="D12" s="477"/>
      <c r="E12" s="477"/>
      <c r="F12" s="477"/>
      <c r="G12" s="477"/>
      <c r="H12" s="477"/>
      <c r="I12" s="477"/>
      <c r="J12" s="477"/>
      <c r="K12" s="477"/>
      <c r="L12" s="477"/>
    </row>
    <row r="13" spans="3:12" ht="74.25" customHeight="1" x14ac:dyDescent="0.25">
      <c r="C13" s="862" t="s">
        <v>542</v>
      </c>
      <c r="D13" s="862"/>
      <c r="E13" s="862"/>
      <c r="F13" s="862"/>
      <c r="G13" s="862"/>
      <c r="H13" s="862"/>
      <c r="I13" s="862"/>
      <c r="J13" s="862"/>
      <c r="K13" s="862"/>
      <c r="L13" s="862"/>
    </row>
    <row r="14" spans="3:12" x14ac:dyDescent="0.25">
      <c r="C14" s="477"/>
      <c r="D14" s="477"/>
      <c r="E14" s="477"/>
      <c r="F14" s="477"/>
      <c r="G14" s="477"/>
      <c r="H14" s="477"/>
      <c r="I14" s="477"/>
      <c r="J14" s="477"/>
      <c r="K14" s="477"/>
      <c r="L14" s="477"/>
    </row>
    <row r="15" spans="3:12" ht="55.5" customHeight="1" x14ac:dyDescent="0.25">
      <c r="C15" s="863" t="s">
        <v>543</v>
      </c>
      <c r="D15" s="863"/>
      <c r="E15" s="863"/>
      <c r="F15" s="863"/>
      <c r="G15" s="863"/>
      <c r="H15" s="863"/>
      <c r="I15" s="863"/>
      <c r="J15" s="863"/>
      <c r="K15" s="863"/>
      <c r="L15" s="863"/>
    </row>
    <row r="16" spans="3:12" ht="29.25" customHeight="1" x14ac:dyDescent="0.25">
      <c r="C16" s="864">
        <f>G7</f>
        <v>0</v>
      </c>
      <c r="D16" s="864"/>
      <c r="E16" s="864"/>
      <c r="F16" s="864"/>
      <c r="G16" s="864"/>
      <c r="H16" s="864"/>
      <c r="I16" s="864"/>
      <c r="J16" s="864"/>
      <c r="K16" s="120" t="s">
        <v>544</v>
      </c>
      <c r="L16" s="477"/>
    </row>
    <row r="17" spans="3:15" ht="71.25" customHeight="1" x14ac:dyDescent="0.25">
      <c r="C17" s="848" t="s">
        <v>545</v>
      </c>
      <c r="D17" s="848"/>
      <c r="E17" s="848"/>
      <c r="F17" s="848"/>
      <c r="G17" s="848"/>
      <c r="H17" s="848"/>
      <c r="I17" s="848"/>
      <c r="J17" s="848"/>
      <c r="K17" s="848"/>
      <c r="L17" s="848"/>
    </row>
    <row r="18" spans="3:15" ht="15.75" x14ac:dyDescent="0.25">
      <c r="C18" s="509" t="s">
        <v>26</v>
      </c>
      <c r="D18" s="863" t="s">
        <v>546</v>
      </c>
      <c r="E18" s="848"/>
      <c r="F18" s="848"/>
      <c r="G18" s="848"/>
      <c r="H18" s="848"/>
      <c r="I18" s="848"/>
      <c r="J18" s="848"/>
      <c r="K18" s="848"/>
      <c r="L18" s="848"/>
      <c r="O18" s="510" t="s">
        <v>552</v>
      </c>
    </row>
    <row r="19" spans="3:15" ht="24" customHeight="1" x14ac:dyDescent="0.25">
      <c r="C19" s="477"/>
      <c r="D19" s="848"/>
      <c r="E19" s="848"/>
      <c r="F19" s="848"/>
      <c r="G19" s="848"/>
      <c r="H19" s="848"/>
      <c r="I19" s="848"/>
      <c r="J19" s="848"/>
      <c r="K19" s="848"/>
      <c r="L19" s="848"/>
    </row>
    <row r="20" spans="3:15" x14ac:dyDescent="0.25">
      <c r="C20" s="865" t="s">
        <v>547</v>
      </c>
      <c r="D20" s="865"/>
      <c r="E20" s="865"/>
      <c r="F20" s="865"/>
      <c r="G20" s="865"/>
      <c r="H20" s="865"/>
      <c r="I20" s="865"/>
      <c r="J20" s="865"/>
      <c r="K20" s="865"/>
      <c r="L20" s="865"/>
    </row>
    <row r="21" spans="3:15" ht="51.75" customHeight="1" x14ac:dyDescent="0.25">
      <c r="C21" s="477"/>
      <c r="D21" s="848" t="s">
        <v>548</v>
      </c>
      <c r="E21" s="848"/>
      <c r="F21" s="848"/>
      <c r="G21" s="848"/>
      <c r="H21" s="848"/>
      <c r="I21" s="848"/>
      <c r="J21" s="848"/>
      <c r="K21" s="848"/>
      <c r="L21" s="848"/>
    </row>
    <row r="22" spans="3:15" ht="34.5" customHeight="1" x14ac:dyDescent="0.25">
      <c r="C22" s="477"/>
      <c r="D22" s="654" t="s">
        <v>549</v>
      </c>
      <c r="E22" s="654"/>
      <c r="F22" s="654"/>
      <c r="G22" s="654"/>
      <c r="H22" s="654"/>
      <c r="I22" s="654"/>
      <c r="J22" s="654"/>
      <c r="K22" s="654"/>
      <c r="L22" s="654"/>
    </row>
    <row r="23" spans="3:15" ht="69" customHeight="1" x14ac:dyDescent="0.25">
      <c r="C23" s="477"/>
      <c r="D23" s="848" t="s">
        <v>550</v>
      </c>
      <c r="E23" s="848"/>
      <c r="F23" s="848"/>
      <c r="G23" s="848"/>
      <c r="H23" s="848"/>
      <c r="I23" s="848"/>
      <c r="J23" s="848"/>
      <c r="K23" s="848"/>
      <c r="L23" s="848"/>
    </row>
    <row r="24" spans="3:15" ht="41.25" customHeight="1" x14ac:dyDescent="0.25">
      <c r="C24" s="477"/>
      <c r="D24" s="511" t="s">
        <v>26</v>
      </c>
      <c r="E24" s="848" t="s">
        <v>615</v>
      </c>
      <c r="F24" s="848"/>
      <c r="G24" s="848"/>
      <c r="H24" s="848"/>
      <c r="I24" s="848"/>
      <c r="J24" s="848"/>
      <c r="K24" s="848"/>
      <c r="L24" s="848"/>
    </row>
    <row r="25" spans="3:15" x14ac:dyDescent="0.25">
      <c r="C25" s="477"/>
      <c r="D25" s="477"/>
      <c r="E25" s="848"/>
      <c r="F25" s="848"/>
      <c r="G25" s="848"/>
      <c r="H25" s="848"/>
      <c r="I25" s="848"/>
      <c r="J25" s="848"/>
      <c r="K25" s="848"/>
      <c r="L25" s="848"/>
    </row>
    <row r="26" spans="3:15" ht="15.75" x14ac:dyDescent="0.25">
      <c r="C26" s="477"/>
      <c r="D26" s="509" t="s">
        <v>26</v>
      </c>
      <c r="E26" s="848" t="s">
        <v>616</v>
      </c>
      <c r="F26" s="848"/>
      <c r="G26" s="848"/>
      <c r="H26" s="848"/>
      <c r="I26" s="848"/>
      <c r="J26" s="848"/>
      <c r="K26" s="848"/>
      <c r="L26" s="848"/>
    </row>
    <row r="27" spans="3:15" ht="24.75" customHeight="1" x14ac:dyDescent="0.25">
      <c r="C27" s="477"/>
      <c r="D27" s="477"/>
      <c r="E27" s="848"/>
      <c r="F27" s="848"/>
      <c r="G27" s="848"/>
      <c r="H27" s="848"/>
      <c r="I27" s="848"/>
      <c r="J27" s="848"/>
      <c r="K27" s="848"/>
      <c r="L27" s="848"/>
    </row>
    <row r="28" spans="3:15" ht="15.75" x14ac:dyDescent="0.25">
      <c r="C28" s="477"/>
      <c r="D28" s="509" t="s">
        <v>26</v>
      </c>
      <c r="E28" s="848" t="s">
        <v>617</v>
      </c>
      <c r="F28" s="848"/>
      <c r="G28" s="848"/>
      <c r="H28" s="848"/>
      <c r="I28" s="848"/>
      <c r="J28" s="848"/>
      <c r="K28" s="848"/>
      <c r="L28" s="848"/>
    </row>
    <row r="29" spans="3:15" ht="33.75" customHeight="1" x14ac:dyDescent="0.25">
      <c r="C29" s="477"/>
      <c r="D29" s="477"/>
      <c r="E29" s="848"/>
      <c r="F29" s="848"/>
      <c r="G29" s="848"/>
      <c r="H29" s="848"/>
      <c r="I29" s="848"/>
      <c r="J29" s="848"/>
      <c r="K29" s="848"/>
      <c r="L29" s="848"/>
    </row>
    <row r="30" spans="3:15" ht="15.75" x14ac:dyDescent="0.25">
      <c r="C30" s="477"/>
      <c r="D30" s="509" t="s">
        <v>26</v>
      </c>
      <c r="E30" s="848" t="s">
        <v>618</v>
      </c>
      <c r="F30" s="848"/>
      <c r="G30" s="848"/>
      <c r="H30" s="848"/>
      <c r="I30" s="848"/>
      <c r="J30" s="848"/>
      <c r="K30" s="848"/>
      <c r="L30" s="848"/>
    </row>
    <row r="31" spans="3:15" ht="18.75" customHeight="1" x14ac:dyDescent="0.25">
      <c r="C31" s="477"/>
      <c r="D31" s="477"/>
      <c r="E31" s="848"/>
      <c r="F31" s="848"/>
      <c r="G31" s="848"/>
      <c r="H31" s="848"/>
      <c r="I31" s="848"/>
      <c r="J31" s="848"/>
      <c r="K31" s="848"/>
      <c r="L31" s="848"/>
    </row>
    <row r="32" spans="3:15" ht="15.75" x14ac:dyDescent="0.25">
      <c r="C32" s="477"/>
      <c r="D32" s="509" t="s">
        <v>26</v>
      </c>
      <c r="E32" s="848" t="s">
        <v>619</v>
      </c>
      <c r="F32" s="848"/>
      <c r="G32" s="848"/>
      <c r="H32" s="848"/>
      <c r="I32" s="848"/>
      <c r="J32" s="848"/>
      <c r="K32" s="848"/>
      <c r="L32" s="848"/>
    </row>
    <row r="33" spans="3:12" ht="21.75" customHeight="1" x14ac:dyDescent="0.25">
      <c r="C33" s="477"/>
      <c r="D33" s="477"/>
      <c r="E33" s="848"/>
      <c r="F33" s="848"/>
      <c r="G33" s="848"/>
      <c r="H33" s="848"/>
      <c r="I33" s="848"/>
      <c r="J33" s="848"/>
      <c r="K33" s="848"/>
      <c r="L33" s="848"/>
    </row>
    <row r="34" spans="3:12" ht="15.75" x14ac:dyDescent="0.25">
      <c r="C34" s="477"/>
      <c r="D34" s="509" t="s">
        <v>26</v>
      </c>
      <c r="E34" s="715" t="s">
        <v>620</v>
      </c>
      <c r="F34" s="715"/>
      <c r="G34" s="715"/>
      <c r="H34" s="715"/>
      <c r="I34" s="715"/>
      <c r="J34" s="715"/>
      <c r="K34" s="715"/>
      <c r="L34" s="715"/>
    </row>
    <row r="35" spans="3:12" ht="67.5" customHeight="1" x14ac:dyDescent="0.25">
      <c r="C35" s="477"/>
      <c r="D35" s="477"/>
      <c r="E35" s="715"/>
      <c r="F35" s="715"/>
      <c r="G35" s="715"/>
      <c r="H35" s="715"/>
      <c r="I35" s="715"/>
      <c r="J35" s="715"/>
      <c r="K35" s="715"/>
      <c r="L35" s="715"/>
    </row>
    <row r="36" spans="3:12" x14ac:dyDescent="0.25">
      <c r="C36" s="477"/>
      <c r="D36" s="477"/>
      <c r="E36" s="478"/>
      <c r="F36" s="478"/>
      <c r="G36" s="478"/>
      <c r="H36" s="478"/>
      <c r="I36" s="478"/>
      <c r="J36" s="478"/>
      <c r="K36" s="478"/>
      <c r="L36" s="478"/>
    </row>
    <row r="37" spans="3:12" x14ac:dyDescent="0.25">
      <c r="C37" s="265"/>
      <c r="D37" s="859"/>
      <c r="E37" s="859"/>
      <c r="F37" s="859"/>
      <c r="G37" s="859"/>
      <c r="H37" s="859"/>
      <c r="I37" s="265"/>
      <c r="J37" s="859"/>
      <c r="K37" s="859"/>
      <c r="L37" s="859"/>
    </row>
    <row r="38" spans="3:12" ht="15.75" x14ac:dyDescent="0.25">
      <c r="C38" s="479"/>
      <c r="D38" s="860" t="s">
        <v>551</v>
      </c>
      <c r="E38" s="860"/>
      <c r="F38" s="860"/>
      <c r="G38" s="860"/>
      <c r="H38" s="860"/>
      <c r="I38" s="480" t="s">
        <v>552</v>
      </c>
      <c r="J38" s="860" t="s">
        <v>553</v>
      </c>
      <c r="K38" s="860"/>
      <c r="L38" s="860"/>
    </row>
    <row r="39" spans="3:12" ht="67.5" customHeight="1" x14ac:dyDescent="0.25">
      <c r="C39" s="477"/>
      <c r="D39" s="848" t="s">
        <v>554</v>
      </c>
      <c r="E39" s="848"/>
      <c r="F39" s="848"/>
      <c r="G39" s="848"/>
      <c r="H39" s="848"/>
      <c r="I39" s="848"/>
      <c r="J39" s="848"/>
      <c r="K39" s="848"/>
      <c r="L39" s="848"/>
    </row>
    <row r="40" spans="3:12" s="10" customFormat="1" ht="15.75" customHeight="1" x14ac:dyDescent="0.25">
      <c r="C40" s="477"/>
      <c r="D40" s="478"/>
      <c r="E40" s="478"/>
      <c r="F40" s="478"/>
      <c r="G40" s="478"/>
      <c r="H40" s="478"/>
      <c r="I40" s="478"/>
      <c r="J40" s="478"/>
      <c r="K40" s="478"/>
      <c r="L40" s="478"/>
    </row>
    <row r="41" spans="3:12" ht="15.75" x14ac:dyDescent="0.25">
      <c r="C41" s="847" t="s">
        <v>555</v>
      </c>
      <c r="D41" s="847"/>
      <c r="E41" s="847"/>
      <c r="F41" s="847"/>
      <c r="G41" s="847"/>
      <c r="H41" s="847"/>
      <c r="I41" s="847"/>
      <c r="J41" s="847"/>
      <c r="K41" s="847"/>
      <c r="L41" s="847"/>
    </row>
    <row r="42" spans="3:12" ht="57.75" customHeight="1" x14ac:dyDescent="0.25">
      <c r="C42" s="477"/>
      <c r="D42" s="861" t="s">
        <v>556</v>
      </c>
      <c r="E42" s="861"/>
      <c r="F42" s="861"/>
      <c r="G42" s="861"/>
      <c r="H42" s="861"/>
      <c r="I42" s="861"/>
      <c r="J42" s="861"/>
      <c r="K42" s="861"/>
      <c r="L42" s="861"/>
    </row>
    <row r="43" spans="3:12" ht="15.75" x14ac:dyDescent="0.25">
      <c r="C43" s="477"/>
      <c r="D43" s="509" t="s">
        <v>26</v>
      </c>
      <c r="E43" s="848" t="s">
        <v>621</v>
      </c>
      <c r="F43" s="848"/>
      <c r="G43" s="848"/>
      <c r="H43" s="848"/>
      <c r="I43" s="848"/>
      <c r="J43" s="848"/>
      <c r="K43" s="848"/>
      <c r="L43" s="848"/>
    </row>
    <row r="44" spans="3:12" ht="39" customHeight="1" x14ac:dyDescent="0.25">
      <c r="C44" s="477"/>
      <c r="D44" s="477"/>
      <c r="E44" s="848"/>
      <c r="F44" s="848"/>
      <c r="G44" s="848"/>
      <c r="H44" s="848"/>
      <c r="I44" s="848"/>
      <c r="J44" s="848"/>
      <c r="K44" s="848"/>
      <c r="L44" s="848"/>
    </row>
    <row r="45" spans="3:12" ht="15.75" x14ac:dyDescent="0.25">
      <c r="C45" s="477"/>
      <c r="D45" s="509" t="s">
        <v>26</v>
      </c>
      <c r="E45" s="848" t="s">
        <v>622</v>
      </c>
      <c r="F45" s="848"/>
      <c r="G45" s="848"/>
      <c r="H45" s="848"/>
      <c r="I45" s="848"/>
      <c r="J45" s="848"/>
      <c r="K45" s="848"/>
      <c r="L45" s="848"/>
    </row>
    <row r="46" spans="3:12" ht="49.5" customHeight="1" x14ac:dyDescent="0.25">
      <c r="C46" s="477"/>
      <c r="D46" s="477"/>
      <c r="E46" s="848"/>
      <c r="F46" s="848"/>
      <c r="G46" s="848"/>
      <c r="H46" s="848"/>
      <c r="I46" s="848"/>
      <c r="J46" s="848"/>
      <c r="K46" s="848"/>
      <c r="L46" s="848"/>
    </row>
    <row r="47" spans="3:12" ht="15.75" x14ac:dyDescent="0.25">
      <c r="C47" s="477"/>
      <c r="D47" s="509" t="s">
        <v>26</v>
      </c>
      <c r="E47" s="848" t="s">
        <v>623</v>
      </c>
      <c r="F47" s="848"/>
      <c r="G47" s="848"/>
      <c r="H47" s="848"/>
      <c r="I47" s="848"/>
      <c r="J47" s="848"/>
      <c r="K47" s="848"/>
      <c r="L47" s="848"/>
    </row>
    <row r="48" spans="3:12" ht="37.5" customHeight="1" x14ac:dyDescent="0.25">
      <c r="C48" s="477"/>
      <c r="D48" s="477"/>
      <c r="E48" s="848"/>
      <c r="F48" s="848"/>
      <c r="G48" s="848"/>
      <c r="H48" s="848"/>
      <c r="I48" s="848"/>
      <c r="J48" s="848"/>
      <c r="K48" s="848"/>
      <c r="L48" s="848"/>
    </row>
    <row r="49" spans="3:12" ht="15.75" x14ac:dyDescent="0.25">
      <c r="C49" s="847" t="s">
        <v>557</v>
      </c>
      <c r="D49" s="847"/>
      <c r="E49" s="847"/>
      <c r="F49" s="847"/>
      <c r="G49" s="847"/>
      <c r="H49" s="847"/>
      <c r="I49" s="847"/>
      <c r="J49" s="847"/>
      <c r="K49" s="847"/>
      <c r="L49" s="847"/>
    </row>
    <row r="50" spans="3:12" ht="15.75" x14ac:dyDescent="0.25">
      <c r="C50" s="509" t="s">
        <v>26</v>
      </c>
      <c r="D50" s="848" t="s">
        <v>558</v>
      </c>
      <c r="E50" s="848"/>
      <c r="F50" s="848"/>
      <c r="G50" s="848"/>
      <c r="H50" s="848"/>
      <c r="I50" s="848"/>
      <c r="J50" s="848"/>
      <c r="K50" s="848"/>
      <c r="L50" s="848"/>
    </row>
    <row r="51" spans="3:12" ht="36" customHeight="1" x14ac:dyDescent="0.25">
      <c r="C51" s="477"/>
      <c r="D51" s="848"/>
      <c r="E51" s="848"/>
      <c r="F51" s="848"/>
      <c r="G51" s="848"/>
      <c r="H51" s="848"/>
      <c r="I51" s="848"/>
      <c r="J51" s="848"/>
      <c r="K51" s="848"/>
      <c r="L51" s="848"/>
    </row>
    <row r="52" spans="3:12" ht="15.75" thickBot="1" x14ac:dyDescent="0.3">
      <c r="C52" s="477"/>
      <c r="D52" s="477"/>
      <c r="E52" s="477"/>
      <c r="F52" s="477"/>
      <c r="G52" s="477"/>
      <c r="H52" s="477"/>
      <c r="I52" s="477"/>
      <c r="J52" s="477"/>
      <c r="K52" s="477"/>
      <c r="L52" s="477"/>
    </row>
    <row r="53" spans="3:12" ht="15.75" thickBot="1" x14ac:dyDescent="0.3">
      <c r="C53" s="849" t="s">
        <v>559</v>
      </c>
      <c r="D53" s="850"/>
      <c r="E53" s="850"/>
      <c r="F53" s="850"/>
      <c r="G53" s="850"/>
      <c r="H53" s="850"/>
      <c r="I53" s="850"/>
      <c r="J53" s="850"/>
      <c r="K53" s="850"/>
      <c r="L53" s="851"/>
    </row>
    <row r="54" spans="3:12" x14ac:dyDescent="0.25">
      <c r="C54" s="477"/>
      <c r="D54" s="477"/>
      <c r="E54" s="477"/>
      <c r="F54" s="477"/>
      <c r="G54" s="477"/>
      <c r="H54" s="477"/>
      <c r="I54" s="477"/>
      <c r="J54" s="477"/>
      <c r="K54" s="477"/>
      <c r="L54" s="477"/>
    </row>
    <row r="55" spans="3:12" ht="15.75" thickBot="1" x14ac:dyDescent="0.3">
      <c r="C55" s="852" t="s">
        <v>560</v>
      </c>
      <c r="D55" s="852"/>
      <c r="E55" s="852"/>
      <c r="F55" s="852"/>
      <c r="G55" s="120"/>
      <c r="H55" s="120"/>
      <c r="I55" s="120"/>
      <c r="J55" s="120"/>
      <c r="K55" s="120"/>
      <c r="L55" s="120"/>
    </row>
    <row r="56" spans="3:12" ht="15.75" thickBot="1" x14ac:dyDescent="0.3">
      <c r="C56" s="477"/>
      <c r="D56" s="481"/>
      <c r="E56" s="477" t="s">
        <v>1</v>
      </c>
      <c r="F56" s="477"/>
      <c r="G56" s="477"/>
      <c r="H56" s="477"/>
      <c r="I56" s="477"/>
      <c r="J56" s="853" t="s">
        <v>30</v>
      </c>
      <c r="K56" s="853"/>
      <c r="L56" s="853"/>
    </row>
    <row r="57" spans="3:12" ht="15.75" thickBot="1" x14ac:dyDescent="0.3">
      <c r="C57" s="477"/>
      <c r="D57" s="481"/>
      <c r="E57" s="477" t="s">
        <v>0</v>
      </c>
      <c r="F57" s="477"/>
      <c r="G57" s="477"/>
      <c r="H57" s="477"/>
      <c r="I57" s="477"/>
      <c r="J57" s="477"/>
      <c r="K57" s="477"/>
      <c r="L57" s="477"/>
    </row>
    <row r="58" spans="3:12" x14ac:dyDescent="0.25">
      <c r="C58" s="477"/>
      <c r="D58" s="854" t="s">
        <v>561</v>
      </c>
      <c r="E58" s="854"/>
      <c r="F58" s="855"/>
      <c r="G58" s="855"/>
      <c r="H58" s="855"/>
      <c r="I58" s="855"/>
      <c r="J58" s="477"/>
      <c r="K58" s="477"/>
      <c r="L58" s="477"/>
    </row>
    <row r="59" spans="3:12" x14ac:dyDescent="0.25">
      <c r="C59" s="477"/>
      <c r="D59" s="482"/>
      <c r="E59" s="482"/>
      <c r="F59" s="477"/>
      <c r="G59" s="477"/>
      <c r="H59" s="477"/>
      <c r="I59" s="477"/>
      <c r="J59" s="477"/>
      <c r="K59" s="477"/>
      <c r="L59" s="477"/>
    </row>
    <row r="60" spans="3:12" ht="15.75" thickBot="1" x14ac:dyDescent="0.3">
      <c r="C60" s="852" t="s">
        <v>562</v>
      </c>
      <c r="D60" s="852"/>
      <c r="E60" s="852"/>
      <c r="F60" s="852"/>
      <c r="G60" s="120"/>
      <c r="H60" s="120"/>
      <c r="I60" s="120"/>
      <c r="J60" s="120"/>
      <c r="K60" s="120"/>
      <c r="L60" s="120"/>
    </row>
    <row r="61" spans="3:12" ht="15.75" thickBot="1" x14ac:dyDescent="0.3">
      <c r="C61" s="477"/>
      <c r="D61" s="481"/>
      <c r="E61" s="477" t="s">
        <v>1</v>
      </c>
      <c r="F61" s="477"/>
      <c r="G61" s="477"/>
      <c r="H61" s="477"/>
      <c r="I61" s="477"/>
      <c r="J61" s="853" t="s">
        <v>30</v>
      </c>
      <c r="K61" s="853"/>
      <c r="L61" s="853"/>
    </row>
    <row r="62" spans="3:12" ht="15.75" thickBot="1" x14ac:dyDescent="0.3">
      <c r="C62" s="477"/>
      <c r="D62" s="481"/>
      <c r="E62" s="477" t="s">
        <v>0</v>
      </c>
      <c r="F62" s="477"/>
      <c r="G62" s="477"/>
      <c r="H62" s="477"/>
      <c r="I62" s="477"/>
      <c r="J62" s="477"/>
      <c r="K62" s="477"/>
      <c r="L62" s="477"/>
    </row>
    <row r="63" spans="3:12" ht="15.75" thickBot="1" x14ac:dyDescent="0.3">
      <c r="C63" s="477"/>
      <c r="D63" s="481"/>
      <c r="E63" s="477" t="s">
        <v>8</v>
      </c>
      <c r="F63" s="477"/>
      <c r="G63" s="477"/>
      <c r="H63" s="477"/>
      <c r="I63" s="477"/>
      <c r="J63" s="477"/>
      <c r="K63" s="477"/>
      <c r="L63" s="477"/>
    </row>
    <row r="64" spans="3:12" x14ac:dyDescent="0.25">
      <c r="C64" s="477"/>
      <c r="D64" s="854" t="s">
        <v>561</v>
      </c>
      <c r="E64" s="854"/>
      <c r="F64" s="855"/>
      <c r="G64" s="855"/>
      <c r="H64" s="855"/>
      <c r="I64" s="855"/>
      <c r="J64" s="477"/>
      <c r="K64" s="477"/>
      <c r="L64" s="477"/>
    </row>
    <row r="65" spans="3:12" x14ac:dyDescent="0.25">
      <c r="C65" s="477"/>
      <c r="D65" s="477"/>
      <c r="E65" s="477"/>
      <c r="F65" s="477"/>
      <c r="G65" s="477"/>
      <c r="H65" s="477"/>
      <c r="I65" s="477"/>
      <c r="J65" s="477"/>
      <c r="K65" s="477"/>
      <c r="L65" s="477"/>
    </row>
    <row r="66" spans="3:12" x14ac:dyDescent="0.25">
      <c r="C66" s="477"/>
      <c r="D66" s="477"/>
      <c r="E66" s="477"/>
      <c r="F66" s="477"/>
      <c r="G66" s="477"/>
      <c r="H66" s="477"/>
      <c r="I66" s="477"/>
      <c r="J66" s="477"/>
      <c r="K66" s="477"/>
      <c r="L66" s="477"/>
    </row>
    <row r="67" spans="3:12" x14ac:dyDescent="0.25">
      <c r="C67" s="477"/>
      <c r="D67" s="477"/>
      <c r="E67" s="477"/>
      <c r="F67" s="477"/>
      <c r="G67" s="477"/>
      <c r="H67" s="477"/>
      <c r="I67" s="477"/>
      <c r="J67" s="477"/>
      <c r="K67" s="477"/>
      <c r="L67" s="477"/>
    </row>
    <row r="68" spans="3:12" x14ac:dyDescent="0.25">
      <c r="C68" s="477"/>
      <c r="D68" s="477"/>
      <c r="E68" s="477"/>
      <c r="F68" s="477"/>
      <c r="G68" s="477"/>
      <c r="H68" s="477"/>
      <c r="I68" s="477"/>
      <c r="J68" s="477"/>
      <c r="K68" s="477"/>
      <c r="L68" s="477"/>
    </row>
    <row r="69" spans="3:12" x14ac:dyDescent="0.25">
      <c r="C69" s="477"/>
      <c r="D69" s="477"/>
      <c r="E69" s="477"/>
      <c r="F69" s="477"/>
      <c r="G69" s="477"/>
      <c r="H69" s="477"/>
      <c r="I69" s="477"/>
      <c r="J69" s="477"/>
      <c r="K69" s="477"/>
      <c r="L69" s="477"/>
    </row>
    <row r="70" spans="3:12" x14ac:dyDescent="0.25">
      <c r="C70" s="477"/>
      <c r="D70" s="477"/>
      <c r="E70" s="477"/>
      <c r="F70" s="477"/>
      <c r="G70" s="477"/>
      <c r="H70" s="477"/>
      <c r="I70" s="477"/>
      <c r="J70" s="477"/>
      <c r="K70" s="477"/>
      <c r="L70" s="477"/>
    </row>
    <row r="71" spans="3:12" x14ac:dyDescent="0.25">
      <c r="C71" s="477"/>
      <c r="D71" s="477"/>
      <c r="E71" s="477"/>
      <c r="F71" s="477"/>
      <c r="G71" s="477"/>
      <c r="H71" s="477"/>
      <c r="I71" s="477"/>
      <c r="J71" s="477"/>
      <c r="K71" s="477"/>
      <c r="L71" s="477"/>
    </row>
    <row r="72" spans="3:12" x14ac:dyDescent="0.25">
      <c r="C72" s="477"/>
      <c r="D72" s="477"/>
      <c r="E72" s="477"/>
      <c r="F72" s="477"/>
      <c r="G72" s="477"/>
      <c r="H72" s="477"/>
      <c r="I72" s="477"/>
      <c r="J72" s="477"/>
      <c r="K72" s="477"/>
      <c r="L72" s="477"/>
    </row>
    <row r="73" spans="3:12" x14ac:dyDescent="0.25">
      <c r="C73" s="856"/>
      <c r="D73" s="857"/>
      <c r="E73" s="857"/>
      <c r="F73" s="857"/>
      <c r="G73" s="857"/>
      <c r="H73" s="857"/>
      <c r="I73" s="857"/>
      <c r="J73" s="857"/>
      <c r="K73" s="857"/>
      <c r="L73" s="858"/>
    </row>
    <row r="74" spans="3:12" ht="15.75" x14ac:dyDescent="0.25">
      <c r="C74" s="710" t="s">
        <v>66</v>
      </c>
      <c r="D74" s="711"/>
      <c r="E74" s="711"/>
      <c r="F74" s="711"/>
      <c r="G74" s="711"/>
      <c r="H74" s="711"/>
      <c r="I74" s="711"/>
      <c r="J74" s="711"/>
      <c r="K74" s="711"/>
      <c r="L74" s="712"/>
    </row>
  </sheetData>
  <sheetProtection algorithmName="SHA-512" hashValue="9f4dse5AtnHRXUOfRi5r9OQOWiYsW7uCLmhd7dqpuba7iXIFW1Nlo/S39kto5TOMNnxRPlbqWQvqRV1qJRpNkw==" saltValue="sfN8gpeflpQo7SlHhvI2dg==" spinCount="100000" sheet="1" objects="1" scenarios="1"/>
  <mergeCells count="50">
    <mergeCell ref="C8:L8"/>
    <mergeCell ref="C3:L3"/>
    <mergeCell ref="C4:L4"/>
    <mergeCell ref="C6:L6"/>
    <mergeCell ref="G7:L7"/>
    <mergeCell ref="D5:L5"/>
    <mergeCell ref="C9:F9"/>
    <mergeCell ref="G9:L9"/>
    <mergeCell ref="C10:F10"/>
    <mergeCell ref="G10:L10"/>
    <mergeCell ref="C11:F11"/>
    <mergeCell ref="G11:L11"/>
    <mergeCell ref="E28:L29"/>
    <mergeCell ref="C13:L13"/>
    <mergeCell ref="C15:L15"/>
    <mergeCell ref="C16:J16"/>
    <mergeCell ref="C17:L17"/>
    <mergeCell ref="D18:L19"/>
    <mergeCell ref="C20:L20"/>
    <mergeCell ref="D21:L21"/>
    <mergeCell ref="D22:L22"/>
    <mergeCell ref="D23:L23"/>
    <mergeCell ref="E24:L25"/>
    <mergeCell ref="E26:L27"/>
    <mergeCell ref="E47:L48"/>
    <mergeCell ref="E30:L31"/>
    <mergeCell ref="E32:L33"/>
    <mergeCell ref="E34:L35"/>
    <mergeCell ref="D37:H37"/>
    <mergeCell ref="J37:L37"/>
    <mergeCell ref="D38:H38"/>
    <mergeCell ref="J38:L38"/>
    <mergeCell ref="D39:L39"/>
    <mergeCell ref="C41:L41"/>
    <mergeCell ref="D42:L42"/>
    <mergeCell ref="E43:L44"/>
    <mergeCell ref="E45:L46"/>
    <mergeCell ref="C74:L74"/>
    <mergeCell ref="C49:L49"/>
    <mergeCell ref="D50:L51"/>
    <mergeCell ref="C53:L53"/>
    <mergeCell ref="C55:F55"/>
    <mergeCell ref="J56:L56"/>
    <mergeCell ref="D58:E58"/>
    <mergeCell ref="F58:I58"/>
    <mergeCell ref="C60:F60"/>
    <mergeCell ref="J61:L61"/>
    <mergeCell ref="D64:E64"/>
    <mergeCell ref="F64:I64"/>
    <mergeCell ref="C73:L73"/>
  </mergeCells>
  <conditionalFormatting sqref="C18">
    <cfRule type="cellIs" dxfId="19" priority="11" operator="notEqual">
      <formula>$U$42</formula>
    </cfRule>
  </conditionalFormatting>
  <conditionalFormatting sqref="D24">
    <cfRule type="cellIs" dxfId="18" priority="10" operator="notEqual">
      <formula>$U$42</formula>
    </cfRule>
  </conditionalFormatting>
  <conditionalFormatting sqref="D26">
    <cfRule type="cellIs" dxfId="17" priority="9" operator="notEqual">
      <formula>$U$42</formula>
    </cfRule>
  </conditionalFormatting>
  <conditionalFormatting sqref="D28">
    <cfRule type="cellIs" dxfId="16" priority="8" operator="notEqual">
      <formula>$U$42</formula>
    </cfRule>
  </conditionalFormatting>
  <conditionalFormatting sqref="D30">
    <cfRule type="cellIs" dxfId="15" priority="7" operator="notEqual">
      <formula>$U$42</formula>
    </cfRule>
  </conditionalFormatting>
  <conditionalFormatting sqref="D32">
    <cfRule type="cellIs" dxfId="14" priority="6" operator="notEqual">
      <formula>$U$42</formula>
    </cfRule>
  </conditionalFormatting>
  <conditionalFormatting sqref="D34">
    <cfRule type="cellIs" dxfId="13" priority="5" operator="notEqual">
      <formula>$U$42</formula>
    </cfRule>
  </conditionalFormatting>
  <conditionalFormatting sqref="D43">
    <cfRule type="cellIs" dxfId="12" priority="4" operator="notEqual">
      <formula>$U$42</formula>
    </cfRule>
  </conditionalFormatting>
  <conditionalFormatting sqref="D45">
    <cfRule type="cellIs" dxfId="11" priority="3" operator="notEqual">
      <formula>$U$42</formula>
    </cfRule>
  </conditionalFormatting>
  <conditionalFormatting sqref="D47">
    <cfRule type="cellIs" dxfId="10" priority="2" operator="notEqual">
      <formula>$U$42</formula>
    </cfRule>
  </conditionalFormatting>
  <conditionalFormatting sqref="C50">
    <cfRule type="cellIs" dxfId="9" priority="1" operator="notEqual">
      <formula>$U$42</formula>
    </cfRule>
  </conditionalFormatting>
  <dataValidations count="1">
    <dataValidation type="list" allowBlank="1" showInputMessage="1" sqref="C18 D24 D26 D28 D30 D32 D34 D43 D45 D47 C50" xr:uid="{087DA550-596C-4811-BED7-2E09907F8D8A}">
      <formula1>$O$18</formula1>
    </dataValidation>
  </dataValidations>
  <hyperlinks>
    <hyperlink ref="C3:E3" location="'Submission Checklist'!A1" display="Return to Submission Checklist" xr:uid="{FE523E40-4D89-424C-8DCE-894A5A593D77}"/>
    <hyperlink ref="C3:F3" location="'Submission Checklist'!A1" display="Return to Submission Checklist" xr:uid="{51D73E06-6F2F-407D-A00A-6BDE59D80E99}"/>
    <hyperlink ref="C3:L3" location="'Submission Checklist'!C21" display="Return to Submission Checklist" xr:uid="{0C2B32F1-77CD-407E-844E-4BEC1582F316}"/>
    <hyperlink ref="C74:E74" location="'Submission Checklist'!A1" display="Return to Submission Checklist" xr:uid="{A7349501-30A3-402D-8945-8886BA59175F}"/>
    <hyperlink ref="C74:F74" location="'Submission Checklist'!A1" display="Return to Submission Checklist" xr:uid="{F57D2311-2A15-48A1-97F2-152479D0D7D4}"/>
    <hyperlink ref="C74:L74" location="'Submission Checklist'!C21" display="Return to Submission Checklist" xr:uid="{8DA5DE03-319F-45AA-A337-4C5E44FE3BBC}"/>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1"/>
    <pageSetUpPr fitToPage="1"/>
  </sheetPr>
  <dimension ref="A1:L20"/>
  <sheetViews>
    <sheetView showGridLines="0" showRowColHeaders="0" showRuler="0" view="pageLayout" zoomScale="164" zoomScaleNormal="100" zoomScaleSheetLayoutView="100" zoomScalePageLayoutView="164" workbookViewId="0">
      <selection sqref="A1:K1"/>
    </sheetView>
  </sheetViews>
  <sheetFormatPr defaultColWidth="9.140625" defaultRowHeight="16.5" x14ac:dyDescent="0.25"/>
  <cols>
    <col min="1" max="11" width="8.7109375" style="20" customWidth="1"/>
    <col min="12" max="12" width="0" style="20" hidden="1" customWidth="1"/>
    <col min="13" max="16384" width="9.140625" style="20"/>
  </cols>
  <sheetData>
    <row r="1" spans="1:12" x14ac:dyDescent="0.25">
      <c r="A1" s="710" t="s">
        <v>66</v>
      </c>
      <c r="B1" s="711"/>
      <c r="C1" s="711"/>
      <c r="D1" s="711"/>
      <c r="E1" s="711"/>
      <c r="F1" s="711"/>
      <c r="G1" s="711"/>
      <c r="H1" s="711"/>
      <c r="I1" s="711"/>
      <c r="J1" s="711"/>
      <c r="K1" s="712"/>
    </row>
    <row r="2" spans="1:12" ht="12" customHeight="1" x14ac:dyDescent="0.3">
      <c r="A2" s="705"/>
      <c r="B2" s="706"/>
      <c r="C2" s="706"/>
      <c r="D2" s="706"/>
      <c r="E2" s="706"/>
      <c r="F2" s="706"/>
      <c r="G2" s="706"/>
      <c r="H2" s="706"/>
      <c r="I2" s="706"/>
      <c r="J2" s="706"/>
      <c r="K2" s="707"/>
      <c r="L2" s="19"/>
    </row>
    <row r="3" spans="1:12" ht="18" customHeight="1" x14ac:dyDescent="0.25">
      <c r="A3" s="670" t="s">
        <v>277</v>
      </c>
      <c r="B3" s="671"/>
      <c r="C3" s="671"/>
      <c r="D3" s="671"/>
      <c r="E3" s="671"/>
      <c r="F3" s="671"/>
      <c r="G3" s="671"/>
      <c r="H3" s="671"/>
      <c r="I3" s="671"/>
      <c r="J3" s="671"/>
      <c r="K3" s="672"/>
      <c r="L3" s="21"/>
    </row>
    <row r="4" spans="1:12" ht="12" customHeight="1" x14ac:dyDescent="0.3">
      <c r="A4" s="881"/>
      <c r="B4" s="882"/>
      <c r="C4" s="882"/>
      <c r="D4" s="882"/>
      <c r="E4" s="882"/>
      <c r="F4" s="882"/>
      <c r="G4" s="882"/>
      <c r="H4" s="882"/>
      <c r="I4" s="882"/>
      <c r="J4" s="882"/>
      <c r="K4" s="883"/>
      <c r="L4" s="19"/>
    </row>
    <row r="5" spans="1:12" ht="52.5" customHeight="1" x14ac:dyDescent="0.25">
      <c r="A5" s="884" t="s">
        <v>45</v>
      </c>
      <c r="B5" s="885"/>
      <c r="C5" s="885"/>
      <c r="D5" s="885"/>
      <c r="E5" s="885"/>
      <c r="F5" s="885"/>
      <c r="G5" s="885"/>
      <c r="H5" s="885"/>
      <c r="I5" s="885"/>
      <c r="J5" s="885"/>
      <c r="K5" s="886"/>
      <c r="L5" s="22"/>
    </row>
    <row r="6" spans="1:12" ht="6.75" customHeight="1" x14ac:dyDescent="0.25">
      <c r="A6" s="116"/>
      <c r="B6" s="116"/>
      <c r="C6" s="116"/>
      <c r="D6" s="116"/>
      <c r="E6" s="116"/>
      <c r="F6" s="116"/>
      <c r="G6" s="116"/>
      <c r="H6" s="116"/>
      <c r="I6" s="116"/>
      <c r="J6" s="116"/>
      <c r="K6" s="116"/>
    </row>
    <row r="7" spans="1:12" ht="66" customHeight="1" x14ac:dyDescent="0.25">
      <c r="A7" s="887" t="s">
        <v>246</v>
      </c>
      <c r="B7" s="887"/>
      <c r="C7" s="887"/>
      <c r="D7" s="887"/>
      <c r="E7" s="887"/>
      <c r="F7" s="887"/>
      <c r="G7" s="887"/>
      <c r="H7" s="887"/>
      <c r="I7" s="887"/>
      <c r="J7" s="887"/>
      <c r="K7" s="887"/>
      <c r="L7" s="23"/>
    </row>
    <row r="8" spans="1:12" ht="25.5" customHeight="1" x14ac:dyDescent="0.25">
      <c r="A8" s="878" t="s">
        <v>25</v>
      </c>
      <c r="B8" s="878"/>
      <c r="C8" s="878"/>
      <c r="D8" s="878"/>
      <c r="E8" s="878"/>
      <c r="F8" s="878"/>
      <c r="G8" s="878"/>
      <c r="H8" s="878"/>
      <c r="I8" s="878"/>
      <c r="J8" s="878"/>
      <c r="K8" s="878"/>
      <c r="L8" s="23"/>
    </row>
    <row r="9" spans="1:12" ht="23.25" customHeight="1" x14ac:dyDescent="0.25">
      <c r="A9" s="879" t="s">
        <v>46</v>
      </c>
      <c r="B9" s="880"/>
      <c r="C9" s="880"/>
      <c r="D9" s="880"/>
      <c r="E9" s="880"/>
      <c r="F9" s="880"/>
      <c r="G9" s="880"/>
      <c r="H9" s="880"/>
      <c r="I9" s="880"/>
      <c r="J9" s="880"/>
      <c r="K9" s="880"/>
      <c r="L9" s="23"/>
    </row>
    <row r="10" spans="1:12" ht="76.5" customHeight="1" x14ac:dyDescent="0.25">
      <c r="A10" s="654" t="s">
        <v>633</v>
      </c>
      <c r="B10" s="654"/>
      <c r="C10" s="654"/>
      <c r="D10" s="654"/>
      <c r="E10" s="654"/>
      <c r="F10" s="654"/>
      <c r="G10" s="654"/>
      <c r="H10" s="654"/>
      <c r="I10" s="654"/>
      <c r="J10" s="654"/>
      <c r="K10" s="654"/>
      <c r="L10" s="23"/>
    </row>
    <row r="11" spans="1:12" ht="12" customHeight="1" x14ac:dyDescent="0.25">
      <c r="A11" s="705"/>
      <c r="B11" s="706"/>
      <c r="C11" s="706"/>
      <c r="D11" s="706"/>
      <c r="E11" s="706"/>
      <c r="F11" s="706"/>
      <c r="G11" s="706"/>
      <c r="H11" s="706"/>
      <c r="I11" s="706"/>
      <c r="J11" s="706"/>
      <c r="K11" s="707"/>
      <c r="L11" s="23"/>
    </row>
    <row r="12" spans="1:12" s="17" customFormat="1" ht="15.6" customHeight="1" x14ac:dyDescent="0.3">
      <c r="A12" s="670" t="s">
        <v>247</v>
      </c>
      <c r="B12" s="671"/>
      <c r="C12" s="671"/>
      <c r="D12" s="671"/>
      <c r="E12" s="671"/>
      <c r="F12" s="671"/>
      <c r="G12" s="671"/>
      <c r="H12" s="671"/>
      <c r="I12" s="671"/>
      <c r="J12" s="671"/>
      <c r="K12" s="672"/>
    </row>
    <row r="13" spans="1:12" s="17" customFormat="1" ht="12" customHeight="1" x14ac:dyDescent="0.3">
      <c r="A13" s="881"/>
      <c r="B13" s="882"/>
      <c r="C13" s="882"/>
      <c r="D13" s="882"/>
      <c r="E13" s="882"/>
      <c r="F13" s="882"/>
      <c r="G13" s="882"/>
      <c r="H13" s="882"/>
      <c r="I13" s="882"/>
      <c r="J13" s="882"/>
      <c r="K13" s="883"/>
    </row>
    <row r="14" spans="1:12" s="17" customFormat="1" ht="48.75" customHeight="1" x14ac:dyDescent="0.3">
      <c r="A14" s="866" t="s">
        <v>632</v>
      </c>
      <c r="B14" s="867"/>
      <c r="C14" s="867"/>
      <c r="D14" s="867"/>
      <c r="E14" s="867"/>
      <c r="F14" s="867"/>
      <c r="G14" s="867"/>
      <c r="H14" s="867"/>
      <c r="I14" s="867"/>
      <c r="J14" s="867"/>
      <c r="K14" s="868"/>
    </row>
    <row r="15" spans="1:12" s="17" customFormat="1" ht="24.75" customHeight="1" x14ac:dyDescent="0.3">
      <c r="A15" s="657" t="s">
        <v>321</v>
      </c>
      <c r="B15" s="657"/>
      <c r="C15" s="657"/>
      <c r="D15" s="657"/>
      <c r="E15" s="657"/>
      <c r="F15" s="657"/>
      <c r="G15" s="657"/>
      <c r="H15" s="657"/>
      <c r="I15" s="657"/>
      <c r="J15" s="657"/>
      <c r="K15" s="657"/>
    </row>
    <row r="16" spans="1:12" s="17" customFormat="1" ht="23.25" customHeight="1" x14ac:dyDescent="0.3">
      <c r="A16" s="888" t="s">
        <v>320</v>
      </c>
      <c r="B16" s="888"/>
      <c r="C16" s="888"/>
      <c r="D16" s="888"/>
      <c r="E16" s="888"/>
      <c r="F16" s="888"/>
      <c r="G16" s="391"/>
      <c r="H16" s="391"/>
      <c r="I16" s="391"/>
      <c r="J16" s="391"/>
      <c r="K16" s="391"/>
    </row>
    <row r="17" spans="1:11" s="17" customFormat="1" ht="20.25" customHeight="1" x14ac:dyDescent="0.3">
      <c r="A17" s="391"/>
      <c r="B17" s="391"/>
      <c r="C17" s="391"/>
      <c r="D17" s="391"/>
      <c r="E17" s="391"/>
      <c r="F17" s="391"/>
      <c r="G17" s="391"/>
      <c r="H17" s="391"/>
      <c r="I17" s="391"/>
      <c r="J17" s="391"/>
      <c r="K17" s="391"/>
    </row>
    <row r="18" spans="1:11" x14ac:dyDescent="0.25">
      <c r="A18" s="118"/>
      <c r="B18" s="392"/>
      <c r="C18" s="392"/>
      <c r="D18" s="392"/>
      <c r="E18" s="392"/>
      <c r="F18" s="392"/>
      <c r="G18" s="119"/>
      <c r="H18" s="119"/>
      <c r="I18" s="119"/>
      <c r="J18" s="119"/>
      <c r="K18" s="119"/>
    </row>
    <row r="19" spans="1:11" ht="12" customHeight="1" x14ac:dyDescent="0.25">
      <c r="A19" s="705"/>
      <c r="B19" s="706"/>
      <c r="C19" s="706"/>
      <c r="D19" s="706"/>
      <c r="E19" s="706"/>
      <c r="F19" s="706"/>
      <c r="G19" s="706"/>
      <c r="H19" s="706"/>
      <c r="I19" s="706"/>
      <c r="J19" s="706"/>
      <c r="K19" s="707"/>
    </row>
    <row r="20" spans="1:11" x14ac:dyDescent="0.25">
      <c r="A20" s="710" t="s">
        <v>66</v>
      </c>
      <c r="B20" s="711"/>
      <c r="C20" s="711"/>
      <c r="D20" s="711"/>
      <c r="E20" s="711"/>
      <c r="F20" s="711"/>
      <c r="G20" s="711"/>
      <c r="H20" s="711"/>
      <c r="I20" s="711"/>
      <c r="J20" s="711"/>
      <c r="K20" s="712"/>
    </row>
  </sheetData>
  <sheetProtection algorithmName="SHA-512" hashValue="aJUumO8gUP7Q+IxNbScksTxdKph1jvxs8BfQePEC3fTBU5155zKWfWG8kVQvHD6Fyngu5eiL5DzTY3VmCgicYA==" saltValue="Cbw7hR+cxB4SeuKQ9bul8A==" spinCount="100000" sheet="1" objects="1" scenarios="1"/>
  <mergeCells count="17">
    <mergeCell ref="A19:K19"/>
    <mergeCell ref="A15:K15"/>
    <mergeCell ref="A20:K20"/>
    <mergeCell ref="A12:K12"/>
    <mergeCell ref="A13:K13"/>
    <mergeCell ref="A14:K14"/>
    <mergeCell ref="A16:F16"/>
    <mergeCell ref="A8:K8"/>
    <mergeCell ref="A9:K9"/>
    <mergeCell ref="A10:K10"/>
    <mergeCell ref="A11:K11"/>
    <mergeCell ref="A1:K1"/>
    <mergeCell ref="A2:K2"/>
    <mergeCell ref="A3:K3"/>
    <mergeCell ref="A4:K4"/>
    <mergeCell ref="A5:K5"/>
    <mergeCell ref="A7:K7"/>
  </mergeCells>
  <hyperlinks>
    <hyperlink ref="A1:D1" location="'Submission Checklist'!A1" display="Return to Submission Checklist" xr:uid="{00000000-0004-0000-1100-000000000000}"/>
    <hyperlink ref="A9" r:id="rId1" xr:uid="{00000000-0004-0000-1100-000001000000}"/>
    <hyperlink ref="A16" r:id="rId2" xr:uid="{00000000-0004-0000-1100-000002000000}"/>
    <hyperlink ref="A1:K1" location="'Submission Checklist'!C45" display="Return to Submission Checklist" xr:uid="{00000000-0004-0000-1100-000003000000}"/>
    <hyperlink ref="A16:F16" r:id="rId3" display="beta.sam.gov" xr:uid="{00000000-0004-0000-1100-000004000000}"/>
    <hyperlink ref="A20:D20" location="'Submission Checklist'!A1" display="Return to Submission Checklist" xr:uid="{00000000-0004-0000-1100-000005000000}"/>
    <hyperlink ref="A20:K20" location="'Submission Checklist'!C45" display="Return to Submission Checklist" xr:uid="{00000000-0004-0000-1100-000006000000}"/>
  </hyperlinks>
  <printOptions horizontalCentered="1"/>
  <pageMargins left="0.45" right="0.45" top="0.5" bottom="0.5" header="0.5" footer="0.3"/>
  <pageSetup paperSize="3" fitToHeight="0" orientation="landscape" r:id="rId4"/>
  <headerFooter>
    <oddFooter xml:space="preserve">&amp;L&amp;"Garamond,Bold"&amp;12Real Estate Application 2020&amp;R&amp;"Garamond,Bold"&amp;12 18-&amp;P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2F607-9582-4B9B-9D45-44E8D65E2459}">
  <sheetPr>
    <tabColor theme="1"/>
  </sheetPr>
  <dimension ref="C3:T20"/>
  <sheetViews>
    <sheetView topLeftCell="A16" workbookViewId="0">
      <selection activeCell="K17" sqref="K17"/>
    </sheetView>
  </sheetViews>
  <sheetFormatPr defaultRowHeight="15" x14ac:dyDescent="0.25"/>
  <cols>
    <col min="15" max="21" width="0" hidden="1" customWidth="1"/>
  </cols>
  <sheetData>
    <row r="3" spans="3:20" ht="15.75" x14ac:dyDescent="0.25">
      <c r="C3" s="889" t="s">
        <v>66</v>
      </c>
      <c r="D3" s="890"/>
      <c r="E3" s="890"/>
      <c r="F3" s="890"/>
      <c r="G3" s="890"/>
      <c r="H3" s="890"/>
      <c r="I3" s="890"/>
      <c r="J3" s="890"/>
      <c r="K3" s="890"/>
      <c r="L3" s="890"/>
      <c r="M3" s="891"/>
    </row>
    <row r="4" spans="3:20" ht="15.75" x14ac:dyDescent="0.25">
      <c r="C4" s="705"/>
      <c r="D4" s="706"/>
      <c r="E4" s="706"/>
      <c r="F4" s="706"/>
      <c r="G4" s="706"/>
      <c r="H4" s="706"/>
      <c r="I4" s="706"/>
      <c r="J4" s="706"/>
      <c r="K4" s="706"/>
      <c r="L4" s="706"/>
      <c r="M4" s="707"/>
    </row>
    <row r="5" spans="3:20" ht="15.75" x14ac:dyDescent="0.25">
      <c r="C5" s="670" t="s">
        <v>564</v>
      </c>
      <c r="D5" s="671"/>
      <c r="E5" s="671"/>
      <c r="F5" s="671"/>
      <c r="G5" s="671"/>
      <c r="H5" s="671"/>
      <c r="I5" s="671"/>
      <c r="J5" s="671"/>
      <c r="K5" s="671"/>
      <c r="L5" s="671"/>
      <c r="M5" s="672"/>
    </row>
    <row r="6" spans="3:20" ht="16.5" x14ac:dyDescent="0.3">
      <c r="C6" s="897"/>
      <c r="D6" s="898"/>
      <c r="E6" s="898"/>
      <c r="F6" s="898"/>
      <c r="G6" s="898"/>
      <c r="H6" s="898"/>
      <c r="I6" s="898"/>
      <c r="J6" s="898"/>
      <c r="K6" s="898"/>
      <c r="L6" s="898"/>
      <c r="M6" s="899"/>
    </row>
    <row r="7" spans="3:20" ht="59.25" customHeight="1" x14ac:dyDescent="0.25">
      <c r="C7" s="900" t="s">
        <v>565</v>
      </c>
      <c r="D7" s="901"/>
      <c r="E7" s="901"/>
      <c r="F7" s="901"/>
      <c r="G7" s="901"/>
      <c r="H7" s="901"/>
      <c r="I7" s="901"/>
      <c r="J7" s="901"/>
      <c r="K7" s="901"/>
      <c r="L7" s="901"/>
      <c r="M7" s="902"/>
      <c r="P7" s="491" t="s">
        <v>573</v>
      </c>
      <c r="Q7" s="491" t="s">
        <v>576</v>
      </c>
      <c r="R7" s="491"/>
      <c r="S7" s="491"/>
      <c r="T7" s="491"/>
    </row>
    <row r="8" spans="3:20" ht="74.25" customHeight="1" x14ac:dyDescent="0.25">
      <c r="C8" s="892" t="s">
        <v>575</v>
      </c>
      <c r="D8" s="892"/>
      <c r="E8" s="892"/>
      <c r="F8" s="892"/>
      <c r="G8" s="892"/>
      <c r="H8" s="892"/>
      <c r="I8" s="892"/>
      <c r="J8" s="892"/>
      <c r="K8" s="892"/>
      <c r="L8" s="892"/>
      <c r="M8" s="892"/>
    </row>
    <row r="9" spans="3:20" ht="39" customHeight="1" x14ac:dyDescent="0.25">
      <c r="C9" s="896" t="s">
        <v>582</v>
      </c>
      <c r="D9" s="896"/>
      <c r="E9" s="896"/>
      <c r="F9" s="896"/>
      <c r="G9" s="896"/>
      <c r="H9" s="896"/>
      <c r="I9" s="896"/>
      <c r="J9" s="896"/>
      <c r="K9" s="896"/>
      <c r="L9" s="896"/>
      <c r="M9" s="896"/>
    </row>
    <row r="10" spans="3:20" ht="123" customHeight="1" x14ac:dyDescent="0.25">
      <c r="C10" s="894" t="s">
        <v>583</v>
      </c>
      <c r="D10" s="894"/>
      <c r="E10" s="894"/>
      <c r="F10" s="894"/>
      <c r="G10" s="894"/>
      <c r="H10" s="894"/>
      <c r="I10" s="894"/>
      <c r="J10" s="894"/>
      <c r="K10" s="894"/>
      <c r="L10" s="894"/>
      <c r="M10" s="894"/>
    </row>
    <row r="11" spans="3:20" ht="39.75" customHeight="1" x14ac:dyDescent="0.25">
      <c r="C11" s="895" t="s">
        <v>584</v>
      </c>
      <c r="D11" s="895"/>
      <c r="E11" s="895"/>
      <c r="F11" s="895"/>
      <c r="G11" s="895"/>
      <c r="H11" s="895"/>
      <c r="I11" s="895"/>
      <c r="J11" s="895"/>
      <c r="K11" s="895"/>
      <c r="L11" s="895"/>
      <c r="M11" s="895"/>
    </row>
    <row r="12" spans="3:20" ht="105" customHeight="1" x14ac:dyDescent="0.25">
      <c r="C12" s="894" t="s">
        <v>585</v>
      </c>
      <c r="D12" s="894"/>
      <c r="E12" s="894"/>
      <c r="F12" s="894"/>
      <c r="G12" s="894"/>
      <c r="H12" s="894"/>
      <c r="I12" s="894"/>
      <c r="J12" s="894"/>
      <c r="K12" s="894"/>
      <c r="L12" s="894"/>
      <c r="M12" s="894"/>
    </row>
    <row r="13" spans="3:20" ht="298.5" customHeight="1" x14ac:dyDescent="0.25">
      <c r="C13" s="895" t="s">
        <v>586</v>
      </c>
      <c r="D13" s="895"/>
      <c r="E13" s="895"/>
      <c r="F13" s="895"/>
      <c r="G13" s="895"/>
      <c r="H13" s="895"/>
      <c r="I13" s="895"/>
      <c r="J13" s="895"/>
      <c r="K13" s="895"/>
      <c r="L13" s="895"/>
      <c r="M13" s="895"/>
    </row>
    <row r="14" spans="3:20" ht="15.75" x14ac:dyDescent="0.25">
      <c r="C14" s="458"/>
      <c r="D14" s="458"/>
      <c r="E14" s="458"/>
      <c r="F14" s="458"/>
      <c r="G14" s="458"/>
      <c r="H14" s="458"/>
      <c r="I14" s="458"/>
      <c r="J14" s="458"/>
      <c r="K14" s="458"/>
      <c r="L14" s="458"/>
      <c r="M14" s="458"/>
    </row>
    <row r="15" spans="3:20" ht="49.5" customHeight="1" x14ac:dyDescent="0.25">
      <c r="C15" s="512" t="s">
        <v>2</v>
      </c>
      <c r="D15" s="654" t="s">
        <v>50</v>
      </c>
      <c r="E15" s="654"/>
      <c r="F15" s="654"/>
      <c r="G15" s="654"/>
      <c r="H15" s="654"/>
      <c r="I15" s="654"/>
      <c r="J15" s="654"/>
      <c r="K15" s="654"/>
      <c r="L15" s="654"/>
      <c r="M15" s="458"/>
      <c r="P15" t="s">
        <v>42</v>
      </c>
    </row>
    <row r="16" spans="3:20" ht="15.75" x14ac:dyDescent="0.25">
      <c r="C16" s="118"/>
      <c r="D16" s="392"/>
      <c r="E16" s="392"/>
      <c r="F16" s="392"/>
      <c r="G16" s="392"/>
      <c r="H16" s="392"/>
      <c r="I16" s="483"/>
      <c r="J16" s="483"/>
      <c r="K16" s="483"/>
      <c r="L16" s="483"/>
      <c r="M16" s="483"/>
    </row>
    <row r="17" spans="3:13" s="10" customFormat="1" ht="24" customHeight="1" x14ac:dyDescent="0.25">
      <c r="C17" s="893" t="s">
        <v>311</v>
      </c>
      <c r="D17" s="893"/>
      <c r="E17" s="893"/>
      <c r="F17" s="893"/>
      <c r="G17" s="893"/>
      <c r="H17" s="893"/>
      <c r="I17" s="893"/>
      <c r="J17" s="893"/>
      <c r="K17" s="618"/>
      <c r="L17" s="619"/>
      <c r="M17" s="485"/>
    </row>
    <row r="18" spans="3:13" ht="15.75" x14ac:dyDescent="0.25">
      <c r="C18" s="705"/>
      <c r="D18" s="706"/>
      <c r="E18" s="706"/>
      <c r="F18" s="706"/>
      <c r="G18" s="706"/>
      <c r="H18" s="706"/>
      <c r="I18" s="706"/>
      <c r="J18" s="706"/>
      <c r="K18" s="706"/>
      <c r="L18" s="706"/>
      <c r="M18" s="707"/>
    </row>
    <row r="19" spans="3:13" ht="15.75" x14ac:dyDescent="0.25">
      <c r="C19" s="889" t="s">
        <v>66</v>
      </c>
      <c r="D19" s="890"/>
      <c r="E19" s="890"/>
      <c r="F19" s="890"/>
      <c r="G19" s="890"/>
      <c r="H19" s="890"/>
      <c r="I19" s="890"/>
      <c r="J19" s="890"/>
      <c r="K19" s="890"/>
      <c r="L19" s="890"/>
      <c r="M19" s="891"/>
    </row>
    <row r="20" spans="3:13" ht="16.5" x14ac:dyDescent="0.25">
      <c r="C20" s="484"/>
      <c r="D20" s="484"/>
      <c r="E20" s="484"/>
      <c r="F20" s="484"/>
      <c r="G20" s="484"/>
      <c r="H20" s="484"/>
      <c r="I20" s="484"/>
      <c r="J20" s="484"/>
      <c r="K20" s="484"/>
      <c r="L20" s="484"/>
      <c r="M20" s="484"/>
    </row>
  </sheetData>
  <dataConsolidate/>
  <mergeCells count="15">
    <mergeCell ref="C3:M3"/>
    <mergeCell ref="C4:M4"/>
    <mergeCell ref="C5:M5"/>
    <mergeCell ref="C6:M6"/>
    <mergeCell ref="C7:M7"/>
    <mergeCell ref="C18:M18"/>
    <mergeCell ref="C19:M19"/>
    <mergeCell ref="C8:M8"/>
    <mergeCell ref="C17:J17"/>
    <mergeCell ref="C10:M10"/>
    <mergeCell ref="C11:M11"/>
    <mergeCell ref="C12:M12"/>
    <mergeCell ref="C13:M13"/>
    <mergeCell ref="D15:L15"/>
    <mergeCell ref="C9:M9"/>
  </mergeCells>
  <dataValidations count="1">
    <dataValidation type="list" allowBlank="1" showInputMessage="1" showErrorMessage="1" sqref="C15" xr:uid="{5D768DB6-239D-4796-9560-C82FD5E96D91}">
      <formula1>$P$15</formula1>
    </dataValidation>
  </dataValidations>
  <hyperlinks>
    <hyperlink ref="C3:F3" location="'Submission Checklist'!A1" display="Return to Submission Checklist" xr:uid="{C453E2FC-CB37-4105-A295-E5D2F4ED39FC}"/>
    <hyperlink ref="C19:F19" location="'Submission Checklist'!A1" display="Return to Submission Checklist" xr:uid="{C6D8C0E9-F4FD-462B-AF0A-156E8E723EB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theme="1"/>
    <pageSetUpPr fitToPage="1"/>
  </sheetPr>
  <dimension ref="B1:M26"/>
  <sheetViews>
    <sheetView showGridLines="0" showRowColHeaders="0" showRuler="0" zoomScale="125" zoomScaleNormal="100" zoomScaleSheetLayoutView="100" zoomScalePageLayoutView="105" workbookViewId="0">
      <selection activeCell="H15" sqref="H15"/>
    </sheetView>
  </sheetViews>
  <sheetFormatPr defaultColWidth="9.140625" defaultRowHeight="16.5" x14ac:dyDescent="0.3"/>
  <cols>
    <col min="1" max="10" width="9.140625" style="13"/>
    <col min="11" max="11" width="11.7109375" style="13" customWidth="1"/>
    <col min="12" max="13" width="9.140625" style="13" hidden="1" customWidth="1"/>
    <col min="14" max="14" width="9.140625" style="13" customWidth="1"/>
    <col min="15" max="16384" width="9.140625" style="13"/>
  </cols>
  <sheetData>
    <row r="1" spans="2:13" x14ac:dyDescent="0.3">
      <c r="B1" s="710" t="s">
        <v>66</v>
      </c>
      <c r="C1" s="711"/>
      <c r="D1" s="711"/>
      <c r="E1" s="711"/>
      <c r="F1" s="711"/>
      <c r="G1" s="711"/>
      <c r="H1" s="711"/>
      <c r="I1" s="711"/>
      <c r="J1" s="711"/>
      <c r="K1" s="712"/>
      <c r="L1" s="112"/>
    </row>
    <row r="2" spans="2:13" s="12" customFormat="1" ht="12" customHeight="1" x14ac:dyDescent="0.3">
      <c r="B2" s="280"/>
      <c r="C2" s="122"/>
      <c r="D2" s="122"/>
      <c r="E2" s="122"/>
      <c r="F2" s="123"/>
      <c r="G2" s="123"/>
      <c r="H2" s="123"/>
      <c r="I2" s="124"/>
      <c r="J2" s="281"/>
      <c r="K2" s="282"/>
    </row>
    <row r="3" spans="2:13" s="12" customFormat="1" ht="67.5" customHeight="1" x14ac:dyDescent="0.3">
      <c r="B3" s="670" t="s">
        <v>40</v>
      </c>
      <c r="C3" s="671"/>
      <c r="D3" s="671"/>
      <c r="E3" s="671"/>
      <c r="F3" s="671"/>
      <c r="G3" s="671"/>
      <c r="H3" s="671"/>
      <c r="I3" s="671"/>
      <c r="J3" s="671"/>
      <c r="K3" s="672"/>
    </row>
    <row r="4" spans="2:13" s="12" customFormat="1" ht="12" customHeight="1" x14ac:dyDescent="0.3">
      <c r="B4" s="127"/>
      <c r="C4" s="125"/>
      <c r="D4" s="125"/>
      <c r="E4" s="125"/>
      <c r="F4" s="125"/>
      <c r="G4" s="125"/>
      <c r="H4" s="125"/>
      <c r="I4" s="125"/>
      <c r="J4" s="125"/>
      <c r="K4" s="126"/>
    </row>
    <row r="5" spans="2:13" x14ac:dyDescent="0.3">
      <c r="B5" s="904" t="s">
        <v>108</v>
      </c>
      <c r="C5" s="905"/>
      <c r="D5" s="906"/>
      <c r="E5" s="912">
        <f>'General Information'!D13</f>
        <v>0</v>
      </c>
      <c r="F5" s="913"/>
      <c r="G5" s="913"/>
      <c r="H5" s="913"/>
      <c r="I5" s="913"/>
      <c r="J5" s="913"/>
      <c r="K5" s="914"/>
    </row>
    <row r="6" spans="2:13" x14ac:dyDescent="0.3">
      <c r="B6" s="904" t="s">
        <v>110</v>
      </c>
      <c r="C6" s="905"/>
      <c r="D6" s="906"/>
      <c r="E6" s="912">
        <f>'General Information'!D10</f>
        <v>0</v>
      </c>
      <c r="F6" s="913"/>
      <c r="G6" s="913"/>
      <c r="H6" s="913"/>
      <c r="I6" s="913"/>
      <c r="J6" s="913"/>
      <c r="K6" s="914"/>
    </row>
    <row r="7" spans="2:13" ht="57.75" customHeight="1" x14ac:dyDescent="0.3">
      <c r="B7" s="915" t="s">
        <v>41</v>
      </c>
      <c r="C7" s="916"/>
      <c r="D7" s="916"/>
      <c r="E7" s="916"/>
      <c r="F7" s="916"/>
      <c r="G7" s="916"/>
      <c r="H7" s="916"/>
      <c r="I7" s="916"/>
      <c r="J7" s="916"/>
      <c r="K7" s="917"/>
    </row>
    <row r="8" spans="2:13" s="14" customFormat="1" ht="122.25" customHeight="1" x14ac:dyDescent="0.25">
      <c r="B8" s="863" t="s">
        <v>624</v>
      </c>
      <c r="C8" s="863"/>
      <c r="D8" s="863"/>
      <c r="E8" s="863"/>
      <c r="F8" s="863"/>
      <c r="G8" s="863"/>
      <c r="H8" s="863"/>
      <c r="I8" s="863"/>
      <c r="J8" s="863"/>
      <c r="K8" s="863"/>
    </row>
    <row r="9" spans="2:13" s="14" customFormat="1" ht="15.75" customHeight="1" thickBot="1" x14ac:dyDescent="0.3">
      <c r="B9" s="279"/>
      <c r="C9" s="279"/>
      <c r="D9" s="279"/>
      <c r="E9" s="279"/>
      <c r="F9" s="279"/>
      <c r="G9" s="279"/>
      <c r="H9" s="279"/>
      <c r="I9" s="279"/>
      <c r="J9" s="279"/>
      <c r="K9" s="279"/>
    </row>
    <row r="10" spans="2:13" s="14" customFormat="1" ht="25.35" customHeight="1" thickBot="1" x14ac:dyDescent="0.3">
      <c r="B10" s="907" t="s">
        <v>58</v>
      </c>
      <c r="C10" s="908"/>
      <c r="D10" s="908"/>
      <c r="E10" s="908"/>
      <c r="F10" s="908"/>
      <c r="G10" s="908"/>
      <c r="H10" s="908"/>
      <c r="I10" s="908"/>
      <c r="J10" s="908"/>
      <c r="K10" s="909"/>
    </row>
    <row r="11" spans="2:13" x14ac:dyDescent="0.3">
      <c r="B11" s="120"/>
      <c r="C11" s="120"/>
      <c r="D11" s="120"/>
      <c r="E11" s="120"/>
      <c r="F11" s="120"/>
      <c r="G11" s="120"/>
      <c r="H11" s="120"/>
      <c r="I11" s="120"/>
      <c r="J11" s="120"/>
      <c r="K11" s="120"/>
    </row>
    <row r="12" spans="2:13" ht="224.25" customHeight="1" x14ac:dyDescent="0.3">
      <c r="B12" s="910" t="s">
        <v>59</v>
      </c>
      <c r="C12" s="911"/>
      <c r="D12" s="911"/>
      <c r="E12" s="911"/>
      <c r="F12" s="911"/>
      <c r="G12" s="911"/>
      <c r="H12" s="911"/>
      <c r="I12" s="911"/>
      <c r="J12" s="911"/>
      <c r="K12" s="911"/>
    </row>
    <row r="13" spans="2:13" x14ac:dyDescent="0.3">
      <c r="B13" s="120"/>
      <c r="C13" s="120"/>
      <c r="D13" s="120"/>
      <c r="E13" s="120"/>
      <c r="F13" s="120"/>
      <c r="G13" s="120"/>
      <c r="H13" s="120"/>
      <c r="I13" s="120"/>
      <c r="J13" s="120"/>
      <c r="K13" s="120"/>
    </row>
    <row r="14" spans="2:13" s="15" customFormat="1" ht="49.5" customHeight="1" x14ac:dyDescent="0.3">
      <c r="B14" s="513" t="s">
        <v>2</v>
      </c>
      <c r="C14" s="903" t="s">
        <v>265</v>
      </c>
      <c r="D14" s="903"/>
      <c r="E14" s="903"/>
      <c r="F14" s="903"/>
      <c r="G14" s="903"/>
      <c r="H14" s="903"/>
      <c r="I14" s="903"/>
      <c r="J14" s="903"/>
      <c r="K14" s="903"/>
      <c r="L14" s="15" t="s">
        <v>2</v>
      </c>
      <c r="M14" s="15" t="s">
        <v>42</v>
      </c>
    </row>
    <row r="15" spans="2:13" s="15" customFormat="1" ht="18.75" customHeight="1" x14ac:dyDescent="0.3">
      <c r="B15" s="918" t="s">
        <v>311</v>
      </c>
      <c r="C15" s="918"/>
      <c r="D15" s="918"/>
      <c r="E15" s="918"/>
      <c r="F15" s="918"/>
      <c r="G15" s="918"/>
      <c r="H15" s="285"/>
      <c r="I15" s="287"/>
      <c r="J15" s="288"/>
      <c r="K15" s="283"/>
    </row>
    <row r="16" spans="2:13" ht="12" customHeight="1" x14ac:dyDescent="0.3">
      <c r="B16" s="280"/>
      <c r="C16" s="122"/>
      <c r="D16" s="122"/>
      <c r="E16" s="122"/>
      <c r="F16" s="123"/>
      <c r="G16" s="123"/>
      <c r="H16" s="123"/>
      <c r="I16" s="124"/>
      <c r="J16" s="281"/>
      <c r="K16" s="282"/>
    </row>
    <row r="17" spans="2:11" x14ac:dyDescent="0.3">
      <c r="B17" s="710" t="s">
        <v>66</v>
      </c>
      <c r="C17" s="711"/>
      <c r="D17" s="711"/>
      <c r="E17" s="711"/>
      <c r="F17" s="711"/>
      <c r="G17" s="711"/>
      <c r="H17" s="711"/>
      <c r="I17" s="711"/>
      <c r="J17" s="711"/>
      <c r="K17" s="712"/>
    </row>
    <row r="22" spans="2:11" ht="90" customHeight="1" x14ac:dyDescent="0.3"/>
    <row r="26" spans="2:11" ht="90" customHeight="1" x14ac:dyDescent="0.3"/>
  </sheetData>
  <sheetProtection algorithmName="SHA-512" hashValue="38JjpXDuUSI8EmVTuTa6SJLXhtEgFWkQslOpwD9HqwS7c5CBhfBRy8HytN6pAXbnO+mFO4aUjtnpUgm0A/fARQ==" saltValue="RskOIlM6g799kUzvOL6wyg==" spinCount="100000" sheet="1" objects="1" scenarios="1"/>
  <customSheetViews>
    <customSheetView guid="{7C66BF0C-1E54-4D44-A66B-E72413F39A39}" showPageBreaks="1" showGridLines="0" showRowCol="0" view="pageLayout" showRuler="0">
      <selection activeCell="A12" sqref="A12"/>
    </customSheetView>
  </customSheetViews>
  <mergeCells count="13">
    <mergeCell ref="B1:K1"/>
    <mergeCell ref="B17:K17"/>
    <mergeCell ref="C14:K14"/>
    <mergeCell ref="B6:D6"/>
    <mergeCell ref="B10:K10"/>
    <mergeCell ref="B12:K12"/>
    <mergeCell ref="E6:K6"/>
    <mergeCell ref="B3:K3"/>
    <mergeCell ref="B5:D5"/>
    <mergeCell ref="E5:K5"/>
    <mergeCell ref="B7:K7"/>
    <mergeCell ref="B8:K8"/>
    <mergeCell ref="B15:G15"/>
  </mergeCells>
  <conditionalFormatting sqref="K2 K4">
    <cfRule type="cellIs" dxfId="8" priority="2" operator="equal">
      <formula>0</formula>
    </cfRule>
  </conditionalFormatting>
  <conditionalFormatting sqref="K16">
    <cfRule type="cellIs" dxfId="7" priority="1" operator="equal">
      <formula>0</formula>
    </cfRule>
  </conditionalFormatting>
  <dataValidations count="2">
    <dataValidation type="list" allowBlank="1" showInputMessage="1" showErrorMessage="1" sqref="B14" xr:uid="{00000000-0002-0000-1300-000000000000}">
      <formula1>$L$14:$M$14</formula1>
    </dataValidation>
    <dataValidation type="textLength" operator="lessThanOrEqual" allowBlank="1" showInputMessage="1" showErrorMessage="1" errorTitle="Initials Only" error="Please only enter the initials of the Authorized Person who is certifying that the applicant will meet the conditions. (2 or 3 letter initials only)" sqref="H15" xr:uid="{00000000-0002-0000-1300-000001000000}">
      <formula1>3</formula1>
    </dataValidation>
  </dataValidations>
  <hyperlinks>
    <hyperlink ref="B1:E1" location="'Submission Checklist'!A1" display="Return to Submission Checklist" xr:uid="{00000000-0004-0000-1300-000000000000}"/>
    <hyperlink ref="B17:K17" location="'Submission Checklist'!A1" display="Return to Submission Checklist" xr:uid="{00000000-0004-0000-1300-000001000000}"/>
  </hyperlinks>
  <printOptions horizontalCentered="1"/>
  <pageMargins left="0.45" right="0.45" top="0.5" bottom="0.5" header="0.5" footer="0.3"/>
  <pageSetup paperSize="3" fitToHeight="0" orientation="landscape" r:id="rId1"/>
  <headerFooter>
    <oddFooter xml:space="preserve">&amp;L&amp;"Garamond,Bold"&amp;12RFA 19-096&amp;R&amp;"Garamond,Bold"&amp;12 20-&amp;P </oddFooter>
  </headerFooter>
  <rowBreaks count="1" manualBreakCount="1">
    <brk id="1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D2337-AC8D-4A90-B76F-306A3D14D5D5}">
  <sheetPr>
    <tabColor rgb="FFFFC000"/>
  </sheetPr>
  <dimension ref="A1:W101"/>
  <sheetViews>
    <sheetView showGridLines="0" showRowColHeaders="0" topLeftCell="A19" workbookViewId="0"/>
  </sheetViews>
  <sheetFormatPr defaultRowHeight="15" x14ac:dyDescent="0.25"/>
  <cols>
    <col min="1" max="1" width="9.140625" style="10"/>
    <col min="23" max="23" width="50.5703125" customWidth="1"/>
  </cols>
  <sheetData>
    <row r="1" spans="2:23" s="10" customFormat="1" x14ac:dyDescent="0.25"/>
    <row r="2" spans="2:23" s="10" customFormat="1" x14ac:dyDescent="0.25"/>
    <row r="3" spans="2:23" ht="61.5" x14ac:dyDescent="0.9">
      <c r="B3" s="642" t="s">
        <v>472</v>
      </c>
      <c r="C3" s="642"/>
      <c r="D3" s="642"/>
      <c r="E3" s="642"/>
      <c r="F3" s="642"/>
      <c r="G3" s="642"/>
      <c r="H3" s="642"/>
      <c r="I3" s="642"/>
      <c r="J3" s="642"/>
      <c r="K3" s="642"/>
      <c r="L3" s="642"/>
      <c r="M3" s="642"/>
      <c r="N3" s="642"/>
      <c r="O3" s="642"/>
      <c r="P3" s="642"/>
      <c r="Q3" s="642"/>
      <c r="R3" s="642"/>
      <c r="S3" s="642"/>
      <c r="T3" s="642"/>
      <c r="U3" s="642"/>
      <c r="V3" s="642"/>
      <c r="W3" s="10"/>
    </row>
    <row r="4" spans="2:23" ht="18.75" x14ac:dyDescent="0.3">
      <c r="B4" s="451"/>
      <c r="C4" s="451"/>
      <c r="D4" s="451"/>
      <c r="E4" s="451"/>
      <c r="F4" s="451"/>
      <c r="G4" s="451"/>
      <c r="H4" s="451"/>
      <c r="I4" s="451"/>
      <c r="J4" s="461"/>
      <c r="K4" s="451"/>
      <c r="L4" s="451"/>
      <c r="M4" s="451"/>
      <c r="N4" s="451"/>
      <c r="O4" s="451"/>
      <c r="P4" s="451"/>
      <c r="Q4" s="451"/>
      <c r="R4" s="451"/>
      <c r="S4" s="10"/>
      <c r="T4" s="10"/>
      <c r="U4" s="10"/>
      <c r="V4" s="10"/>
      <c r="W4" s="10"/>
    </row>
    <row r="5" spans="2:23" ht="18.75" x14ac:dyDescent="0.3">
      <c r="B5" s="451"/>
      <c r="C5" s="451"/>
      <c r="D5" s="451"/>
      <c r="E5" s="451"/>
      <c r="F5" s="451"/>
      <c r="G5" s="451"/>
      <c r="H5" s="451"/>
      <c r="I5" s="451"/>
      <c r="J5" s="461"/>
      <c r="K5" s="451"/>
      <c r="L5" s="451"/>
      <c r="M5" s="451"/>
      <c r="N5" s="451"/>
      <c r="O5" s="451"/>
      <c r="P5" s="451"/>
      <c r="Q5" s="451"/>
      <c r="R5" s="451"/>
      <c r="S5" s="10"/>
      <c r="T5" s="10"/>
      <c r="U5" s="10"/>
      <c r="V5" s="10"/>
      <c r="W5" s="10"/>
    </row>
    <row r="6" spans="2:23" x14ac:dyDescent="0.25">
      <c r="B6" s="10"/>
      <c r="C6" s="10"/>
      <c r="D6" s="10"/>
      <c r="E6" s="10"/>
      <c r="F6" s="10"/>
      <c r="G6" s="10"/>
      <c r="H6" s="10"/>
      <c r="I6" s="10"/>
      <c r="J6" s="10"/>
      <c r="K6" s="10"/>
      <c r="L6" s="10"/>
      <c r="M6" s="10"/>
      <c r="N6" s="10"/>
      <c r="O6" s="10"/>
      <c r="P6" s="10"/>
      <c r="Q6" s="10"/>
      <c r="R6" s="10"/>
      <c r="S6" s="10"/>
      <c r="T6" s="10"/>
      <c r="U6" s="10"/>
      <c r="V6" s="10"/>
      <c r="W6" s="10"/>
    </row>
    <row r="7" spans="2:23" x14ac:dyDescent="0.25">
      <c r="B7" s="10"/>
      <c r="C7" s="10"/>
      <c r="D7" s="10"/>
      <c r="E7" s="10"/>
      <c r="F7" s="10"/>
      <c r="G7" s="10"/>
      <c r="H7" s="10"/>
      <c r="I7" s="10"/>
      <c r="J7" s="10"/>
      <c r="K7" s="10"/>
      <c r="L7" s="10"/>
      <c r="M7" s="10"/>
      <c r="N7" s="10"/>
      <c r="O7" s="10"/>
      <c r="P7" s="10"/>
      <c r="Q7" s="10"/>
      <c r="R7" s="10"/>
      <c r="S7" s="10"/>
      <c r="T7" s="10"/>
      <c r="U7" s="10"/>
      <c r="V7" s="10"/>
      <c r="W7" s="10"/>
    </row>
    <row r="8" spans="2:23" x14ac:dyDescent="0.25">
      <c r="B8" s="10"/>
      <c r="C8" s="10"/>
      <c r="D8" s="10"/>
      <c r="E8" s="10"/>
      <c r="F8" s="10"/>
      <c r="G8" s="10"/>
      <c r="H8" s="10"/>
      <c r="I8" s="10"/>
      <c r="J8" s="10"/>
      <c r="K8" s="10"/>
      <c r="L8" s="10"/>
      <c r="M8" s="10"/>
      <c r="N8" s="10"/>
      <c r="O8" s="10"/>
      <c r="P8" s="10"/>
      <c r="Q8" s="10"/>
      <c r="R8" s="10"/>
      <c r="S8" s="10"/>
      <c r="T8" s="10"/>
      <c r="U8" s="10"/>
      <c r="V8" s="10"/>
      <c r="W8" s="10"/>
    </row>
    <row r="9" spans="2:23" x14ac:dyDescent="0.25">
      <c r="B9" s="10"/>
      <c r="C9" s="10"/>
      <c r="D9" s="10"/>
      <c r="E9" s="10"/>
      <c r="F9" s="10"/>
      <c r="G9" s="10"/>
      <c r="H9" s="10"/>
      <c r="I9" s="10"/>
      <c r="J9" s="10"/>
      <c r="K9" s="10"/>
      <c r="L9" s="10"/>
      <c r="M9" s="10"/>
      <c r="N9" s="10"/>
      <c r="O9" s="10"/>
      <c r="P9" s="10"/>
      <c r="Q9" s="10"/>
      <c r="R9" s="10"/>
      <c r="S9" s="10"/>
      <c r="T9" s="10"/>
      <c r="U9" s="10"/>
      <c r="V9" s="10"/>
      <c r="W9" s="10"/>
    </row>
    <row r="10" spans="2:23" x14ac:dyDescent="0.25">
      <c r="B10" s="10"/>
      <c r="C10" s="10"/>
      <c r="D10" s="10"/>
      <c r="E10" s="10"/>
      <c r="F10" s="10"/>
      <c r="G10" s="10"/>
      <c r="H10" s="10"/>
      <c r="I10" s="10"/>
      <c r="J10" s="10"/>
      <c r="K10" s="10"/>
      <c r="L10" s="10"/>
      <c r="M10" s="10"/>
      <c r="N10" s="10"/>
      <c r="O10" s="10"/>
      <c r="P10" s="10"/>
      <c r="Q10" s="10"/>
      <c r="R10" s="10"/>
      <c r="S10" s="10"/>
      <c r="T10" s="10"/>
      <c r="U10" s="10"/>
      <c r="V10" s="10"/>
      <c r="W10" s="10"/>
    </row>
    <row r="11" spans="2:23" x14ac:dyDescent="0.25">
      <c r="B11" s="10"/>
      <c r="C11" s="10"/>
      <c r="D11" s="10"/>
      <c r="E11" s="10"/>
      <c r="F11" s="10"/>
      <c r="G11" s="10"/>
      <c r="H11" s="10"/>
      <c r="I11" s="10"/>
      <c r="J11" s="10"/>
      <c r="K11" s="10"/>
      <c r="L11" s="10"/>
      <c r="M11" s="10"/>
      <c r="N11" s="10"/>
      <c r="O11" s="10"/>
      <c r="P11" s="10"/>
      <c r="Q11" s="10"/>
      <c r="R11" s="10"/>
      <c r="S11" s="10"/>
      <c r="T11" s="10"/>
      <c r="U11" s="10"/>
      <c r="V11" s="10"/>
      <c r="W11" s="10"/>
    </row>
    <row r="12" spans="2:23" x14ac:dyDescent="0.25">
      <c r="B12" s="10"/>
      <c r="C12" s="10"/>
      <c r="D12" s="10"/>
      <c r="E12" s="10"/>
      <c r="F12" s="10"/>
      <c r="G12" s="10"/>
      <c r="H12" s="10"/>
      <c r="I12" s="10"/>
      <c r="J12" s="10"/>
      <c r="K12" s="10"/>
      <c r="L12" s="10"/>
      <c r="M12" s="10"/>
      <c r="N12" s="10"/>
      <c r="O12" s="10"/>
      <c r="P12" s="10"/>
      <c r="Q12" s="10"/>
      <c r="R12" s="10"/>
      <c r="S12" s="10"/>
      <c r="T12" s="10"/>
      <c r="U12" s="10"/>
      <c r="V12" s="10"/>
      <c r="W12" s="10"/>
    </row>
    <row r="13" spans="2:23" x14ac:dyDescent="0.25">
      <c r="B13" s="10"/>
      <c r="C13" s="10"/>
      <c r="D13" s="10"/>
      <c r="E13" s="10"/>
      <c r="F13" s="10"/>
      <c r="G13" s="10"/>
      <c r="H13" s="10"/>
      <c r="I13" s="10"/>
      <c r="J13" s="10"/>
      <c r="K13" s="10"/>
      <c r="L13" s="10"/>
      <c r="M13" s="10"/>
      <c r="N13" s="10"/>
      <c r="O13" s="10"/>
      <c r="P13" s="10"/>
      <c r="Q13" s="10"/>
      <c r="R13" s="10"/>
      <c r="S13" s="10"/>
      <c r="T13" s="10"/>
      <c r="U13" s="10"/>
      <c r="V13" s="10"/>
      <c r="W13" s="10"/>
    </row>
    <row r="14" spans="2:23" x14ac:dyDescent="0.25">
      <c r="B14" s="10"/>
      <c r="C14" s="10"/>
      <c r="D14" s="10"/>
      <c r="E14" s="10"/>
      <c r="F14" s="10"/>
      <c r="G14" s="10"/>
      <c r="H14" s="10"/>
      <c r="I14" s="10"/>
      <c r="J14" s="10"/>
      <c r="K14" s="10"/>
      <c r="L14" s="10"/>
      <c r="M14" s="10"/>
      <c r="N14" s="10"/>
      <c r="O14" s="10"/>
      <c r="P14" s="10"/>
      <c r="Q14" s="10"/>
      <c r="R14" s="10"/>
      <c r="S14" s="10"/>
      <c r="T14" s="10"/>
      <c r="U14" s="10"/>
      <c r="V14" s="10"/>
      <c r="W14" s="10"/>
    </row>
    <row r="15" spans="2:23" x14ac:dyDescent="0.25">
      <c r="B15" s="10"/>
      <c r="C15" s="10"/>
      <c r="D15" s="10"/>
      <c r="E15" s="10"/>
      <c r="F15" s="10"/>
      <c r="G15" s="10"/>
      <c r="H15" s="10"/>
      <c r="I15" s="10"/>
      <c r="J15" s="10"/>
      <c r="K15" s="10"/>
      <c r="L15" s="10"/>
      <c r="M15" s="10"/>
      <c r="N15" s="10"/>
      <c r="O15" s="10"/>
      <c r="P15" s="10"/>
      <c r="Q15" s="10"/>
      <c r="R15" s="10"/>
      <c r="S15" s="10"/>
      <c r="T15" s="10"/>
      <c r="U15" s="10"/>
      <c r="V15" s="10"/>
      <c r="W15" s="10"/>
    </row>
    <row r="16" spans="2:23" x14ac:dyDescent="0.25">
      <c r="B16" s="10"/>
      <c r="C16" s="10"/>
      <c r="D16" s="10"/>
      <c r="E16" s="10"/>
      <c r="F16" s="10"/>
      <c r="G16" s="10"/>
      <c r="H16" s="10"/>
      <c r="I16" s="10"/>
      <c r="J16" s="10"/>
      <c r="K16" s="10"/>
      <c r="L16" s="10"/>
      <c r="M16" s="10"/>
      <c r="N16" s="10"/>
      <c r="O16" s="10"/>
      <c r="P16" s="10"/>
      <c r="Q16" s="10"/>
      <c r="R16" s="10"/>
      <c r="S16" s="10"/>
      <c r="T16" s="10"/>
      <c r="U16" s="10"/>
      <c r="V16" s="10"/>
      <c r="W16" s="10"/>
    </row>
    <row r="17" spans="2:23" x14ac:dyDescent="0.25">
      <c r="B17" s="10"/>
      <c r="C17" s="10"/>
      <c r="D17" s="10"/>
      <c r="E17" s="10"/>
      <c r="F17" s="10"/>
      <c r="G17" s="10"/>
      <c r="H17" s="10"/>
      <c r="I17" s="10"/>
      <c r="J17" s="10"/>
      <c r="K17" s="10"/>
      <c r="L17" s="10"/>
      <c r="M17" s="10"/>
      <c r="N17" s="10"/>
      <c r="O17" s="10"/>
      <c r="P17" s="10"/>
      <c r="Q17" s="10"/>
      <c r="R17" s="10"/>
      <c r="S17" s="10"/>
      <c r="T17" s="10"/>
      <c r="U17" s="10"/>
      <c r="V17" s="10"/>
      <c r="W17" s="10"/>
    </row>
    <row r="18" spans="2:23" x14ac:dyDescent="0.25">
      <c r="B18" s="10"/>
      <c r="C18" s="10"/>
      <c r="D18" s="10"/>
      <c r="E18" s="10"/>
      <c r="F18" s="10"/>
      <c r="G18" s="10"/>
      <c r="H18" s="10"/>
      <c r="I18" s="10"/>
      <c r="J18" s="10"/>
      <c r="K18" s="10"/>
      <c r="L18" s="10"/>
      <c r="M18" s="10"/>
      <c r="N18" s="10"/>
      <c r="O18" s="10"/>
      <c r="P18" s="10"/>
      <c r="Q18" s="10"/>
      <c r="R18" s="10"/>
      <c r="S18" s="10"/>
      <c r="T18" s="10"/>
      <c r="U18" s="10"/>
      <c r="V18" s="10"/>
      <c r="W18" s="10"/>
    </row>
    <row r="19" spans="2:23" x14ac:dyDescent="0.25">
      <c r="B19" s="10"/>
      <c r="C19" s="10"/>
      <c r="D19" s="10"/>
      <c r="E19" s="10"/>
      <c r="F19" s="10"/>
      <c r="G19" s="10"/>
      <c r="H19" s="10"/>
      <c r="I19" s="10"/>
      <c r="J19" s="10"/>
      <c r="K19" s="10"/>
      <c r="L19" s="10"/>
      <c r="M19" s="10"/>
      <c r="N19" s="10"/>
      <c r="O19" s="10"/>
      <c r="P19" s="10"/>
      <c r="Q19" s="10"/>
      <c r="R19" s="10"/>
      <c r="S19" s="10"/>
      <c r="T19" s="10"/>
      <c r="U19" s="10"/>
      <c r="V19" s="10"/>
      <c r="W19" s="10"/>
    </row>
    <row r="20" spans="2:23" x14ac:dyDescent="0.25">
      <c r="B20" s="10"/>
      <c r="C20" s="10"/>
      <c r="D20" s="10"/>
      <c r="E20" s="10"/>
      <c r="F20" s="10"/>
      <c r="G20" s="10"/>
      <c r="H20" s="10"/>
      <c r="I20" s="10"/>
      <c r="J20" s="10"/>
      <c r="K20" s="10"/>
      <c r="L20" s="10"/>
      <c r="M20" s="10"/>
      <c r="N20" s="10"/>
      <c r="O20" s="10"/>
      <c r="P20" s="10"/>
      <c r="Q20" s="10"/>
      <c r="R20" s="10"/>
      <c r="S20" s="10"/>
      <c r="T20" s="10"/>
      <c r="U20" s="10"/>
      <c r="V20" s="10"/>
      <c r="W20" s="10"/>
    </row>
    <row r="21" spans="2:23" x14ac:dyDescent="0.25">
      <c r="B21" s="10"/>
      <c r="C21" s="10"/>
      <c r="D21" s="10"/>
      <c r="E21" s="10"/>
      <c r="F21" s="10"/>
      <c r="G21" s="10"/>
      <c r="H21" s="10"/>
      <c r="I21" s="10"/>
      <c r="J21" s="10"/>
      <c r="K21" s="10"/>
      <c r="L21" s="10"/>
      <c r="M21" s="10"/>
      <c r="N21" s="10"/>
      <c r="O21" s="10"/>
      <c r="P21" s="10"/>
      <c r="Q21" s="10"/>
      <c r="R21" s="10"/>
      <c r="S21" s="10"/>
      <c r="T21" s="10"/>
      <c r="U21" s="10"/>
      <c r="V21" s="10"/>
      <c r="W21" s="10"/>
    </row>
    <row r="22" spans="2:23" x14ac:dyDescent="0.25">
      <c r="B22" s="10"/>
      <c r="C22" s="10"/>
      <c r="D22" s="10"/>
      <c r="E22" s="10"/>
      <c r="F22" s="10"/>
      <c r="G22" s="10"/>
      <c r="H22" s="10"/>
      <c r="I22" s="10"/>
      <c r="J22" s="10"/>
      <c r="K22" s="10"/>
      <c r="L22" s="10"/>
      <c r="M22" s="10"/>
      <c r="N22" s="10"/>
      <c r="O22" s="10"/>
      <c r="P22" s="10"/>
      <c r="Q22" s="10"/>
      <c r="R22" s="10"/>
      <c r="S22" s="10"/>
      <c r="T22" s="10"/>
      <c r="U22" s="10"/>
      <c r="V22" s="10"/>
      <c r="W22" s="10"/>
    </row>
    <row r="23" spans="2:23" x14ac:dyDescent="0.25">
      <c r="B23" s="10"/>
      <c r="C23" s="10"/>
      <c r="D23" s="10"/>
      <c r="E23" s="10"/>
      <c r="F23" s="10"/>
      <c r="G23" s="10"/>
      <c r="H23" s="10"/>
      <c r="I23" s="10"/>
      <c r="J23" s="10"/>
      <c r="K23" s="10"/>
      <c r="L23" s="10"/>
      <c r="M23" s="10"/>
      <c r="N23" s="10"/>
      <c r="O23" s="10"/>
      <c r="P23" s="10"/>
      <c r="Q23" s="10"/>
      <c r="R23" s="10"/>
      <c r="S23" s="10"/>
      <c r="T23" s="10"/>
      <c r="U23" s="10"/>
      <c r="V23" s="10"/>
      <c r="W23" s="10"/>
    </row>
    <row r="24" spans="2:23" x14ac:dyDescent="0.25">
      <c r="B24" s="10"/>
      <c r="C24" s="10"/>
      <c r="D24" s="10"/>
      <c r="E24" s="10"/>
      <c r="F24" s="10"/>
      <c r="G24" s="10"/>
      <c r="H24" s="10"/>
      <c r="I24" s="10"/>
      <c r="J24" s="10"/>
      <c r="K24" s="10"/>
      <c r="L24" s="10"/>
      <c r="M24" s="10"/>
      <c r="N24" s="10"/>
      <c r="O24" s="10"/>
      <c r="P24" s="10"/>
      <c r="Q24" s="10"/>
      <c r="R24" s="10"/>
      <c r="S24" s="10"/>
      <c r="T24" s="10"/>
      <c r="U24" s="10"/>
      <c r="V24" s="10"/>
      <c r="W24" s="10"/>
    </row>
    <row r="25" spans="2:23" x14ac:dyDescent="0.25">
      <c r="B25" s="10"/>
      <c r="C25" s="10"/>
      <c r="D25" s="10"/>
      <c r="E25" s="10"/>
      <c r="F25" s="10"/>
      <c r="G25" s="10"/>
      <c r="H25" s="10"/>
      <c r="I25" s="10"/>
      <c r="J25" s="10"/>
      <c r="K25" s="10"/>
      <c r="L25" s="10"/>
      <c r="M25" s="10"/>
      <c r="N25" s="10"/>
      <c r="O25" s="10"/>
      <c r="P25" s="10"/>
      <c r="Q25" s="10"/>
      <c r="R25" s="10"/>
      <c r="S25" s="10"/>
      <c r="T25" s="10"/>
      <c r="U25" s="10"/>
      <c r="V25" s="10"/>
      <c r="W25" s="10"/>
    </row>
    <row r="26" spans="2:23" x14ac:dyDescent="0.25">
      <c r="B26" s="10"/>
      <c r="C26" s="10"/>
      <c r="D26" s="10"/>
      <c r="E26" s="10"/>
      <c r="F26" s="10"/>
      <c r="G26" s="10"/>
      <c r="H26" s="10"/>
      <c r="I26" s="10"/>
      <c r="J26" s="10"/>
      <c r="K26" s="10"/>
      <c r="L26" s="10"/>
      <c r="M26" s="10"/>
      <c r="N26" s="10"/>
      <c r="O26" s="10"/>
      <c r="P26" s="10"/>
      <c r="Q26" s="10"/>
      <c r="R26" s="10"/>
      <c r="S26" s="10"/>
      <c r="T26" s="10"/>
      <c r="U26" s="10"/>
      <c r="V26" s="10"/>
      <c r="W26" s="10"/>
    </row>
    <row r="27" spans="2:23" x14ac:dyDescent="0.25">
      <c r="B27" s="10"/>
      <c r="C27" s="10"/>
      <c r="D27" s="10"/>
      <c r="E27" s="10"/>
      <c r="F27" s="10"/>
      <c r="G27" s="10"/>
      <c r="H27" s="10"/>
      <c r="I27" s="10"/>
      <c r="J27" s="10"/>
      <c r="K27" s="10"/>
      <c r="L27" s="10"/>
      <c r="M27" s="10"/>
      <c r="N27" s="10"/>
      <c r="O27" s="10"/>
      <c r="P27" s="10"/>
      <c r="Q27" s="10"/>
      <c r="R27" s="10"/>
      <c r="S27" s="10"/>
      <c r="T27" s="10"/>
      <c r="U27" s="10"/>
      <c r="V27" s="10"/>
      <c r="W27" s="10"/>
    </row>
    <row r="28" spans="2:23" x14ac:dyDescent="0.25">
      <c r="B28" s="10"/>
      <c r="C28" s="10"/>
      <c r="D28" s="10"/>
      <c r="E28" s="10"/>
      <c r="F28" s="10"/>
      <c r="G28" s="10"/>
      <c r="H28" s="10"/>
      <c r="I28" s="10"/>
      <c r="J28" s="10"/>
      <c r="K28" s="10"/>
      <c r="L28" s="10"/>
      <c r="M28" s="10"/>
      <c r="N28" s="10"/>
      <c r="O28" s="10"/>
      <c r="P28" s="10"/>
      <c r="Q28" s="10"/>
      <c r="R28" s="10"/>
      <c r="S28" s="10"/>
      <c r="T28" s="10"/>
      <c r="U28" s="10"/>
      <c r="V28" s="10"/>
      <c r="W28" s="10"/>
    </row>
    <row r="29" spans="2:23" x14ac:dyDescent="0.25">
      <c r="B29" s="10"/>
      <c r="C29" s="10"/>
      <c r="D29" s="10"/>
      <c r="E29" s="10"/>
      <c r="F29" s="10"/>
      <c r="G29" s="10"/>
      <c r="H29" s="10"/>
      <c r="I29" s="10"/>
      <c r="J29" s="10"/>
      <c r="K29" s="10"/>
      <c r="L29" s="10"/>
      <c r="M29" s="10"/>
      <c r="N29" s="10"/>
      <c r="O29" s="10"/>
      <c r="P29" s="10"/>
      <c r="Q29" s="10"/>
      <c r="R29" s="10"/>
      <c r="S29" s="10"/>
      <c r="T29" s="10"/>
      <c r="U29" s="10"/>
      <c r="V29" s="10"/>
      <c r="W29" s="10"/>
    </row>
    <row r="30" spans="2:23" x14ac:dyDescent="0.25">
      <c r="B30" s="10"/>
      <c r="C30" s="10"/>
      <c r="D30" s="10"/>
      <c r="E30" s="10"/>
      <c r="F30" s="10"/>
      <c r="G30" s="10"/>
      <c r="H30" s="10"/>
      <c r="I30" s="10"/>
      <c r="J30" s="10"/>
      <c r="K30" s="10"/>
      <c r="L30" s="10"/>
      <c r="M30" s="10"/>
      <c r="N30" s="10"/>
      <c r="O30" s="10"/>
      <c r="P30" s="10"/>
      <c r="Q30" s="10"/>
      <c r="R30" s="10"/>
      <c r="S30" s="10"/>
      <c r="T30" s="462"/>
      <c r="U30" s="10"/>
      <c r="V30" s="10"/>
      <c r="W30" s="10"/>
    </row>
    <row r="31" spans="2:23" x14ac:dyDescent="0.25">
      <c r="B31" s="10"/>
      <c r="C31" s="10"/>
      <c r="D31" s="10"/>
      <c r="E31" s="10"/>
      <c r="F31" s="10"/>
      <c r="G31" s="10"/>
      <c r="H31" s="10"/>
      <c r="I31" s="10"/>
      <c r="J31" s="10"/>
      <c r="K31" s="10"/>
      <c r="L31" s="10"/>
      <c r="M31" s="10"/>
      <c r="N31" s="10"/>
      <c r="O31" s="10"/>
      <c r="P31" s="10"/>
      <c r="Q31" s="10"/>
      <c r="R31" s="10"/>
      <c r="S31" s="10"/>
      <c r="T31" s="10"/>
      <c r="U31" s="10"/>
      <c r="V31" s="10"/>
      <c r="W31" s="10"/>
    </row>
    <row r="32" spans="2:23" x14ac:dyDescent="0.25">
      <c r="B32" s="10"/>
      <c r="C32" s="10"/>
      <c r="D32" s="10"/>
      <c r="E32" s="10"/>
      <c r="F32" s="10"/>
      <c r="G32" s="10"/>
      <c r="H32" s="10"/>
      <c r="I32" s="10"/>
      <c r="J32" s="10"/>
      <c r="K32" s="10"/>
      <c r="L32" s="10"/>
      <c r="M32" s="10"/>
      <c r="N32" s="10"/>
      <c r="O32" s="10"/>
      <c r="P32" s="10"/>
      <c r="Q32" s="10"/>
      <c r="R32" s="10"/>
      <c r="S32" s="10"/>
      <c r="T32" s="10"/>
      <c r="U32" s="10"/>
      <c r="V32" s="10"/>
      <c r="W32" s="10"/>
    </row>
    <row r="33" spans="2:23" s="10" customFormat="1" x14ac:dyDescent="0.25"/>
    <row r="34" spans="2:23" x14ac:dyDescent="0.25">
      <c r="B34" s="10"/>
      <c r="C34" s="10"/>
      <c r="D34" s="10"/>
      <c r="E34" s="10"/>
      <c r="F34" s="10"/>
      <c r="G34" s="10"/>
      <c r="H34" s="10"/>
      <c r="I34" s="10"/>
      <c r="J34" s="10"/>
      <c r="K34" s="10"/>
      <c r="L34" s="10"/>
      <c r="M34" s="10"/>
      <c r="N34" s="10"/>
      <c r="O34" s="10"/>
      <c r="P34" s="10"/>
      <c r="Q34" s="10"/>
      <c r="R34" s="10"/>
      <c r="S34" s="10"/>
      <c r="T34" s="10"/>
      <c r="U34" s="10"/>
      <c r="V34" s="10"/>
      <c r="W34" s="10"/>
    </row>
    <row r="35" spans="2:23" x14ac:dyDescent="0.25">
      <c r="B35" s="10"/>
      <c r="C35" s="10"/>
      <c r="D35" s="10"/>
      <c r="E35" s="10"/>
      <c r="F35" s="10"/>
      <c r="G35" s="10"/>
      <c r="H35" s="10"/>
      <c r="I35" s="10"/>
      <c r="J35" s="10"/>
      <c r="K35" s="10"/>
      <c r="L35" s="10"/>
      <c r="M35" s="10"/>
      <c r="N35" s="10"/>
      <c r="O35" s="10"/>
      <c r="P35" s="10"/>
      <c r="Q35" s="10"/>
      <c r="R35" s="10"/>
      <c r="S35" s="10"/>
      <c r="T35" s="10"/>
      <c r="U35" s="10"/>
      <c r="V35" s="10"/>
      <c r="W35" s="10"/>
    </row>
    <row r="36" spans="2:23" x14ac:dyDescent="0.25">
      <c r="B36" s="10"/>
      <c r="C36" s="10"/>
      <c r="D36" s="10"/>
      <c r="E36" s="10"/>
      <c r="F36" s="10"/>
      <c r="G36" s="10"/>
      <c r="H36" s="10"/>
      <c r="I36" s="10"/>
      <c r="J36" s="10"/>
      <c r="K36" s="10"/>
      <c r="L36" s="10"/>
      <c r="M36" s="10"/>
      <c r="N36" s="10"/>
      <c r="O36" s="10"/>
      <c r="P36" s="10"/>
      <c r="Q36" s="10"/>
      <c r="R36" s="10"/>
      <c r="S36" s="10"/>
      <c r="T36" s="10"/>
      <c r="U36" s="10"/>
      <c r="V36" s="10"/>
      <c r="W36" s="10"/>
    </row>
    <row r="37" spans="2:23" x14ac:dyDescent="0.25">
      <c r="B37" s="10"/>
      <c r="C37" s="10"/>
      <c r="D37" s="10"/>
      <c r="E37" s="10"/>
      <c r="F37" s="10"/>
      <c r="G37" s="10"/>
      <c r="H37" s="10"/>
      <c r="I37" s="10"/>
      <c r="J37" s="10"/>
      <c r="K37" s="10"/>
      <c r="L37" s="10"/>
      <c r="M37" s="10"/>
      <c r="N37" s="10"/>
      <c r="O37" s="10"/>
      <c r="P37" s="10"/>
      <c r="Q37" s="10"/>
      <c r="R37" s="10"/>
      <c r="S37" s="10"/>
      <c r="T37" s="10"/>
      <c r="U37" s="10"/>
      <c r="V37" s="10"/>
      <c r="W37" s="10"/>
    </row>
    <row r="38" spans="2:23" x14ac:dyDescent="0.25">
      <c r="B38" s="10"/>
      <c r="C38" s="10"/>
      <c r="D38" s="10"/>
      <c r="E38" s="10"/>
      <c r="F38" s="10"/>
      <c r="G38" s="10"/>
      <c r="H38" s="10"/>
      <c r="I38" s="10"/>
      <c r="J38" s="10"/>
      <c r="K38" s="10"/>
      <c r="L38" s="10"/>
      <c r="M38" s="10"/>
      <c r="N38" s="10"/>
      <c r="O38" s="10"/>
      <c r="P38" s="10"/>
      <c r="Q38" s="10"/>
      <c r="R38" s="10"/>
      <c r="S38" s="10"/>
      <c r="T38" s="10"/>
      <c r="U38" s="10"/>
      <c r="V38" s="10"/>
      <c r="W38" s="10"/>
    </row>
    <row r="39" spans="2:23" x14ac:dyDescent="0.25">
      <c r="B39" s="10"/>
      <c r="C39" s="10"/>
      <c r="D39" s="10"/>
      <c r="E39" s="10"/>
      <c r="F39" s="10"/>
      <c r="G39" s="10"/>
      <c r="H39" s="10"/>
      <c r="I39" s="10"/>
      <c r="J39" s="10"/>
      <c r="K39" s="10"/>
      <c r="L39" s="10"/>
      <c r="M39" s="10"/>
      <c r="N39" s="10"/>
      <c r="O39" s="10"/>
      <c r="P39" s="10"/>
      <c r="Q39" s="10"/>
      <c r="R39" s="10"/>
      <c r="S39" s="10"/>
      <c r="T39" s="10"/>
      <c r="U39" s="10"/>
      <c r="V39" s="10"/>
      <c r="W39" s="10"/>
    </row>
    <row r="40" spans="2:23" x14ac:dyDescent="0.25">
      <c r="B40" s="10"/>
      <c r="C40" s="10"/>
      <c r="D40" s="10"/>
      <c r="E40" s="10"/>
      <c r="F40" s="10"/>
      <c r="G40" s="10"/>
      <c r="H40" s="10"/>
      <c r="I40" s="10"/>
      <c r="J40" s="10"/>
      <c r="K40" s="10"/>
      <c r="L40" s="10"/>
      <c r="M40" s="10"/>
      <c r="N40" s="10"/>
      <c r="O40" s="10"/>
      <c r="P40" s="10"/>
      <c r="Q40" s="10"/>
      <c r="R40" s="10"/>
      <c r="S40" s="10"/>
      <c r="T40" s="10"/>
      <c r="U40" s="10"/>
      <c r="V40" s="10"/>
      <c r="W40" s="10"/>
    </row>
    <row r="41" spans="2:23" x14ac:dyDescent="0.25">
      <c r="B41" s="10"/>
      <c r="C41" s="10"/>
      <c r="D41" s="10"/>
      <c r="E41" s="10"/>
      <c r="F41" s="10"/>
      <c r="G41" s="10"/>
      <c r="H41" s="10"/>
      <c r="I41" s="10"/>
      <c r="J41" s="10"/>
      <c r="K41" s="10"/>
      <c r="L41" s="10"/>
      <c r="M41" s="10"/>
      <c r="N41" s="10"/>
      <c r="O41" s="10"/>
      <c r="P41" s="10"/>
      <c r="Q41" s="10"/>
      <c r="R41" s="10"/>
      <c r="S41" s="10"/>
      <c r="T41" s="10"/>
      <c r="U41" s="10"/>
      <c r="V41" s="10"/>
      <c r="W41" s="10"/>
    </row>
    <row r="42" spans="2:23" x14ac:dyDescent="0.25">
      <c r="B42" s="10"/>
      <c r="C42" s="10"/>
      <c r="D42" s="10"/>
      <c r="E42" s="10"/>
      <c r="F42" s="10"/>
      <c r="G42" s="10"/>
      <c r="H42" s="10"/>
      <c r="I42" s="10"/>
      <c r="J42" s="10"/>
      <c r="K42" s="10"/>
      <c r="L42" s="10"/>
      <c r="M42" s="10"/>
      <c r="N42" s="10"/>
      <c r="O42" s="10"/>
      <c r="P42" s="10"/>
      <c r="Q42" s="10"/>
      <c r="R42" s="10"/>
      <c r="S42" s="10"/>
      <c r="T42" s="10"/>
      <c r="U42" s="10"/>
      <c r="V42" s="10"/>
      <c r="W42" s="10"/>
    </row>
    <row r="43" spans="2:23" x14ac:dyDescent="0.25">
      <c r="B43" s="10"/>
      <c r="C43" s="10"/>
      <c r="D43" s="10"/>
      <c r="E43" s="10"/>
      <c r="F43" s="10"/>
      <c r="G43" s="10"/>
      <c r="H43" s="10"/>
      <c r="I43" s="10"/>
      <c r="J43" s="10"/>
      <c r="K43" s="10"/>
      <c r="L43" s="10"/>
      <c r="M43" s="10"/>
      <c r="N43" s="10"/>
      <c r="O43" s="10"/>
      <c r="P43" s="10"/>
      <c r="Q43" s="10"/>
      <c r="R43" s="10"/>
      <c r="S43" s="10"/>
      <c r="T43" s="10"/>
      <c r="U43" s="10"/>
      <c r="V43" s="10"/>
      <c r="W43" s="10"/>
    </row>
    <row r="44" spans="2:23" x14ac:dyDescent="0.25">
      <c r="B44" s="10"/>
      <c r="C44" s="10"/>
      <c r="D44" s="10"/>
      <c r="E44" s="10"/>
      <c r="F44" s="10"/>
      <c r="G44" s="10"/>
      <c r="H44" s="10"/>
      <c r="I44" s="10"/>
      <c r="J44" s="10"/>
      <c r="K44" s="10"/>
      <c r="L44" s="10"/>
      <c r="M44" s="10"/>
      <c r="N44" s="10"/>
      <c r="O44" s="10"/>
      <c r="P44" s="10"/>
      <c r="Q44" s="10"/>
      <c r="R44" s="10"/>
      <c r="S44" s="10"/>
      <c r="T44" s="10"/>
      <c r="U44" s="10"/>
      <c r="V44" s="10"/>
      <c r="W44" s="10"/>
    </row>
    <row r="45" spans="2:23" x14ac:dyDescent="0.25">
      <c r="B45" s="10"/>
      <c r="C45" s="10"/>
      <c r="D45" s="10"/>
      <c r="E45" s="10"/>
      <c r="F45" s="10"/>
      <c r="G45" s="10"/>
      <c r="H45" s="10"/>
      <c r="I45" s="10"/>
      <c r="J45" s="10"/>
      <c r="K45" s="10"/>
      <c r="L45" s="10"/>
      <c r="M45" s="10"/>
      <c r="N45" s="10"/>
      <c r="O45" s="10"/>
      <c r="P45" s="10"/>
      <c r="Q45" s="10"/>
      <c r="R45" s="10"/>
      <c r="S45" s="10"/>
      <c r="T45" s="10"/>
      <c r="U45" s="10"/>
      <c r="V45" s="10"/>
      <c r="W45" s="10"/>
    </row>
    <row r="46" spans="2:23" x14ac:dyDescent="0.25">
      <c r="B46" s="10"/>
      <c r="C46" s="10"/>
      <c r="D46" s="10"/>
      <c r="E46" s="10"/>
      <c r="F46" s="10"/>
      <c r="G46" s="10"/>
      <c r="H46" s="10"/>
      <c r="I46" s="10"/>
      <c r="J46" s="10"/>
      <c r="K46" s="10"/>
      <c r="L46" s="10"/>
      <c r="M46" s="10"/>
      <c r="N46" s="10"/>
      <c r="O46" s="10"/>
      <c r="P46" s="10"/>
      <c r="Q46" s="10"/>
      <c r="R46" s="10"/>
      <c r="S46" s="10"/>
      <c r="T46" s="10"/>
      <c r="U46" s="10"/>
      <c r="V46" s="10"/>
      <c r="W46" s="10"/>
    </row>
    <row r="47" spans="2:23" x14ac:dyDescent="0.25">
      <c r="B47" s="10"/>
      <c r="C47" s="10"/>
      <c r="D47" s="10"/>
      <c r="E47" s="10"/>
      <c r="F47" s="10"/>
      <c r="G47" s="10"/>
      <c r="H47" s="10"/>
      <c r="I47" s="10"/>
      <c r="J47" s="10"/>
      <c r="K47" s="10"/>
      <c r="L47" s="10"/>
      <c r="M47" s="10"/>
      <c r="N47" s="10"/>
      <c r="O47" s="10"/>
      <c r="P47" s="10"/>
      <c r="Q47" s="10"/>
      <c r="R47" s="10"/>
      <c r="S47" s="10"/>
      <c r="T47" s="10"/>
      <c r="U47" s="10"/>
      <c r="V47" s="10"/>
      <c r="W47" s="10"/>
    </row>
    <row r="48" spans="2:23" x14ac:dyDescent="0.25">
      <c r="B48" s="10"/>
      <c r="C48" s="10"/>
      <c r="D48" s="10"/>
      <c r="E48" s="10"/>
      <c r="F48" s="10"/>
      <c r="G48" s="10"/>
      <c r="H48" s="10"/>
      <c r="I48" s="10"/>
      <c r="J48" s="10"/>
      <c r="K48" s="10"/>
      <c r="L48" s="10"/>
      <c r="M48" s="10"/>
      <c r="N48" s="10"/>
      <c r="O48" s="10"/>
      <c r="P48" s="10"/>
      <c r="Q48" s="10"/>
      <c r="R48" s="10"/>
      <c r="S48" s="10"/>
      <c r="T48" s="10"/>
      <c r="U48" s="10"/>
      <c r="V48" s="10"/>
      <c r="W48" s="10"/>
    </row>
    <row r="49" spans="2:23" x14ac:dyDescent="0.25">
      <c r="B49" s="10"/>
      <c r="C49" s="10"/>
      <c r="D49" s="10"/>
      <c r="E49" s="10"/>
      <c r="F49" s="10"/>
      <c r="G49" s="10"/>
      <c r="H49" s="10"/>
      <c r="I49" s="10"/>
      <c r="J49" s="10"/>
      <c r="K49" s="10"/>
      <c r="L49" s="10"/>
      <c r="M49" s="10"/>
      <c r="N49" s="10"/>
      <c r="O49" s="10"/>
      <c r="P49" s="10"/>
      <c r="Q49" s="10"/>
      <c r="R49" s="10"/>
      <c r="S49" s="10"/>
      <c r="T49" s="10"/>
      <c r="U49" s="10"/>
      <c r="V49" s="10"/>
      <c r="W49" s="10"/>
    </row>
    <row r="50" spans="2:23" x14ac:dyDescent="0.25">
      <c r="B50" s="10"/>
      <c r="C50" s="10"/>
      <c r="D50" s="10"/>
      <c r="E50" s="10"/>
      <c r="F50" s="10"/>
      <c r="G50" s="10"/>
      <c r="H50" s="10"/>
      <c r="I50" s="10"/>
      <c r="J50" s="10"/>
      <c r="K50" s="10"/>
      <c r="L50" s="10"/>
      <c r="M50" s="10"/>
      <c r="N50" s="10"/>
      <c r="O50" s="10"/>
      <c r="P50" s="10"/>
      <c r="Q50" s="10"/>
      <c r="R50" s="10"/>
      <c r="S50" s="10"/>
      <c r="T50" s="10"/>
      <c r="U50" s="10"/>
      <c r="V50" s="10"/>
      <c r="W50" s="10"/>
    </row>
    <row r="51" spans="2:23" x14ac:dyDescent="0.25">
      <c r="B51" s="10"/>
      <c r="C51" s="10"/>
      <c r="D51" s="10"/>
      <c r="E51" s="10"/>
      <c r="F51" s="10"/>
      <c r="G51" s="10"/>
      <c r="H51" s="10"/>
      <c r="I51" s="10"/>
      <c r="J51" s="10"/>
      <c r="K51" s="10"/>
      <c r="L51" s="10"/>
      <c r="M51" s="10"/>
      <c r="N51" s="10"/>
      <c r="O51" s="10"/>
      <c r="P51" s="10"/>
      <c r="Q51" s="10"/>
      <c r="R51" s="10"/>
      <c r="S51" s="10"/>
      <c r="T51" s="10"/>
      <c r="U51" s="10"/>
      <c r="V51" s="10"/>
      <c r="W51" s="10"/>
    </row>
    <row r="52" spans="2:23" x14ac:dyDescent="0.25">
      <c r="B52" s="10"/>
      <c r="C52" s="10"/>
      <c r="D52" s="10"/>
      <c r="E52" s="10"/>
      <c r="F52" s="10"/>
      <c r="G52" s="10"/>
      <c r="H52" s="10"/>
      <c r="I52" s="10"/>
      <c r="J52" s="10"/>
      <c r="K52" s="10"/>
      <c r="L52" s="10"/>
      <c r="M52" s="10"/>
      <c r="N52" s="10"/>
      <c r="O52" s="10"/>
      <c r="P52" s="10"/>
      <c r="Q52" s="10"/>
      <c r="R52" s="10"/>
      <c r="S52" s="10"/>
      <c r="T52" s="10"/>
      <c r="U52" s="10"/>
      <c r="V52" s="10"/>
      <c r="W52" s="10"/>
    </row>
    <row r="53" spans="2:23" x14ac:dyDescent="0.25">
      <c r="B53" s="10"/>
      <c r="C53" s="10"/>
      <c r="D53" s="10"/>
      <c r="E53" s="10"/>
      <c r="F53" s="10"/>
      <c r="G53" s="10"/>
      <c r="H53" s="10"/>
      <c r="I53" s="10"/>
      <c r="J53" s="10"/>
      <c r="K53" s="10"/>
      <c r="L53" s="10"/>
      <c r="M53" s="10"/>
      <c r="N53" s="10"/>
      <c r="O53" s="10"/>
      <c r="P53" s="10"/>
      <c r="Q53" s="10"/>
      <c r="R53" s="10"/>
      <c r="S53" s="10"/>
      <c r="T53" s="10"/>
      <c r="U53" s="10"/>
      <c r="V53" s="10"/>
      <c r="W53" s="10"/>
    </row>
    <row r="54" spans="2:23" x14ac:dyDescent="0.25">
      <c r="B54" s="10"/>
      <c r="C54" s="10"/>
      <c r="D54" s="10"/>
      <c r="E54" s="10"/>
      <c r="F54" s="10"/>
      <c r="G54" s="10"/>
      <c r="H54" s="10"/>
      <c r="I54" s="10"/>
      <c r="J54" s="10"/>
      <c r="K54" s="10"/>
      <c r="L54" s="10"/>
      <c r="M54" s="10"/>
      <c r="N54" s="10"/>
      <c r="O54" s="10"/>
      <c r="P54" s="10"/>
      <c r="Q54" s="10"/>
      <c r="R54" s="10"/>
      <c r="S54" s="10"/>
      <c r="T54" s="10"/>
      <c r="U54" s="10"/>
      <c r="V54" s="10"/>
      <c r="W54" s="10"/>
    </row>
    <row r="55" spans="2:23" x14ac:dyDescent="0.25">
      <c r="B55" s="10"/>
      <c r="C55" s="10"/>
      <c r="D55" s="10"/>
      <c r="E55" s="10"/>
      <c r="F55" s="10"/>
      <c r="G55" s="10"/>
      <c r="H55" s="10"/>
      <c r="I55" s="10"/>
      <c r="J55" s="10"/>
      <c r="K55" s="10"/>
      <c r="L55" s="10"/>
      <c r="M55" s="10"/>
      <c r="N55" s="10"/>
      <c r="O55" s="10"/>
      <c r="P55" s="10"/>
      <c r="Q55" s="10"/>
      <c r="R55" s="10"/>
      <c r="S55" s="10"/>
      <c r="T55" s="10"/>
      <c r="U55" s="10"/>
      <c r="V55" s="10"/>
      <c r="W55" s="10"/>
    </row>
    <row r="56" spans="2:23" x14ac:dyDescent="0.25">
      <c r="B56" s="10"/>
      <c r="C56" s="10"/>
      <c r="D56" s="10"/>
      <c r="E56" s="10"/>
      <c r="F56" s="10"/>
      <c r="G56" s="10"/>
      <c r="H56" s="10"/>
      <c r="I56" s="10"/>
      <c r="J56" s="10"/>
      <c r="K56" s="10"/>
      <c r="L56" s="10"/>
      <c r="M56" s="10"/>
      <c r="N56" s="10"/>
      <c r="O56" s="10"/>
      <c r="P56" s="10"/>
      <c r="Q56" s="10"/>
      <c r="R56" s="10"/>
      <c r="S56" s="10"/>
      <c r="T56" s="10"/>
      <c r="U56" s="10"/>
      <c r="V56" s="10"/>
      <c r="W56" s="643" t="s">
        <v>471</v>
      </c>
    </row>
    <row r="57" spans="2:23" ht="15" customHeight="1" x14ac:dyDescent="0.25">
      <c r="B57" s="10"/>
      <c r="C57" s="10"/>
      <c r="D57" s="10"/>
      <c r="E57" s="10"/>
      <c r="F57" s="10"/>
      <c r="G57" s="10"/>
      <c r="H57" s="10"/>
      <c r="I57" s="10"/>
      <c r="J57" s="10"/>
      <c r="K57" s="10"/>
      <c r="L57" s="10"/>
      <c r="M57" s="10"/>
      <c r="N57" s="10"/>
      <c r="O57" s="10"/>
      <c r="P57" s="10"/>
      <c r="Q57" s="10"/>
      <c r="R57" s="10"/>
      <c r="S57" s="10"/>
      <c r="T57" s="10"/>
      <c r="U57" s="10"/>
      <c r="V57" s="10"/>
      <c r="W57" s="644"/>
    </row>
    <row r="58" spans="2:23" ht="15" customHeight="1" x14ac:dyDescent="0.25">
      <c r="B58" s="10"/>
      <c r="C58" s="10"/>
      <c r="D58" s="10"/>
      <c r="E58" s="10"/>
      <c r="F58" s="10"/>
      <c r="G58" s="10"/>
      <c r="H58" s="10"/>
      <c r="I58" s="10"/>
      <c r="J58" s="10"/>
      <c r="K58" s="10"/>
      <c r="L58" s="10"/>
      <c r="M58" s="10"/>
      <c r="N58" s="10"/>
      <c r="O58" s="10"/>
      <c r="P58" s="10"/>
      <c r="Q58" s="10"/>
      <c r="R58" s="10"/>
      <c r="S58" s="10"/>
      <c r="T58" s="10"/>
      <c r="U58" s="10"/>
      <c r="V58" s="10"/>
      <c r="W58" s="644"/>
    </row>
    <row r="59" spans="2:23" ht="75.75" customHeight="1" x14ac:dyDescent="0.25">
      <c r="B59" s="10"/>
      <c r="C59" s="10"/>
      <c r="D59" s="10"/>
      <c r="E59" s="10"/>
      <c r="F59" s="10"/>
      <c r="G59" s="10"/>
      <c r="H59" s="10"/>
      <c r="I59" s="10"/>
      <c r="J59" s="10"/>
      <c r="K59" s="10"/>
      <c r="L59" s="10"/>
      <c r="M59" s="10"/>
      <c r="N59" s="10"/>
      <c r="O59" s="10"/>
      <c r="P59" s="10"/>
      <c r="Q59" s="10"/>
      <c r="R59" s="10"/>
      <c r="S59" s="10"/>
      <c r="T59" s="10"/>
      <c r="U59" s="10"/>
      <c r="V59" s="10"/>
      <c r="W59" s="645"/>
    </row>
    <row r="60" spans="2:23" x14ac:dyDescent="0.25">
      <c r="B60" s="10"/>
      <c r="C60" s="10"/>
      <c r="D60" s="10"/>
      <c r="E60" s="10"/>
      <c r="F60" s="10"/>
      <c r="G60" s="10"/>
      <c r="H60" s="10"/>
      <c r="I60" s="10"/>
      <c r="J60" s="10"/>
      <c r="K60" s="10"/>
      <c r="L60" s="10"/>
      <c r="M60" s="10"/>
      <c r="N60" s="10"/>
      <c r="O60" s="10"/>
      <c r="P60" s="10"/>
      <c r="Q60" s="10"/>
      <c r="R60" s="10"/>
      <c r="S60" s="10"/>
      <c r="T60" s="10"/>
      <c r="U60" s="10"/>
      <c r="V60" s="10"/>
      <c r="W60" s="10"/>
    </row>
    <row r="61" spans="2:23" ht="15" customHeight="1" x14ac:dyDescent="0.25">
      <c r="B61" s="10"/>
      <c r="C61" s="10"/>
      <c r="D61" s="10"/>
      <c r="E61" s="10"/>
      <c r="F61" s="10"/>
      <c r="G61" s="10"/>
      <c r="H61" s="10"/>
      <c r="I61" s="10"/>
      <c r="J61" s="10"/>
      <c r="K61" s="10"/>
      <c r="L61" s="10"/>
      <c r="M61" s="10"/>
      <c r="N61" s="10"/>
      <c r="O61" s="10"/>
      <c r="P61" s="10"/>
      <c r="Q61" s="10"/>
      <c r="R61" s="10"/>
      <c r="S61" s="10"/>
      <c r="T61" s="10"/>
      <c r="U61" s="10"/>
      <c r="V61" s="10"/>
      <c r="W61" s="643" t="s">
        <v>470</v>
      </c>
    </row>
    <row r="62" spans="2:23" ht="15" customHeight="1" x14ac:dyDescent="0.25">
      <c r="B62" s="10"/>
      <c r="C62" s="10"/>
      <c r="D62" s="10"/>
      <c r="E62" s="10"/>
      <c r="F62" s="10"/>
      <c r="G62" s="10"/>
      <c r="H62" s="10"/>
      <c r="I62" s="10"/>
      <c r="J62" s="10"/>
      <c r="K62" s="10"/>
      <c r="L62" s="10"/>
      <c r="M62" s="10"/>
      <c r="N62" s="10"/>
      <c r="O62" s="10"/>
      <c r="P62" s="10"/>
      <c r="Q62" s="10"/>
      <c r="R62" s="10"/>
      <c r="S62" s="10"/>
      <c r="T62" s="10"/>
      <c r="U62" s="10"/>
      <c r="V62" s="10"/>
      <c r="W62" s="644"/>
    </row>
    <row r="63" spans="2:23" ht="15" customHeight="1" x14ac:dyDescent="0.25">
      <c r="B63" s="10"/>
      <c r="C63" s="10"/>
      <c r="D63" s="10"/>
      <c r="E63" s="10"/>
      <c r="F63" s="10"/>
      <c r="G63" s="10"/>
      <c r="H63" s="10"/>
      <c r="I63" s="10"/>
      <c r="J63" s="10"/>
      <c r="K63" s="10"/>
      <c r="L63" s="10"/>
      <c r="M63" s="10"/>
      <c r="N63" s="10"/>
      <c r="O63" s="10"/>
      <c r="P63" s="10"/>
      <c r="Q63" s="10"/>
      <c r="R63" s="10"/>
      <c r="S63" s="10"/>
      <c r="T63" s="10"/>
      <c r="U63" s="10"/>
      <c r="V63" s="10"/>
      <c r="W63" s="644"/>
    </row>
    <row r="64" spans="2:23" ht="15" customHeight="1" x14ac:dyDescent="0.25">
      <c r="B64" s="10"/>
      <c r="C64" s="10"/>
      <c r="D64" s="10"/>
      <c r="E64" s="10"/>
      <c r="F64" s="10"/>
      <c r="G64" s="10"/>
      <c r="H64" s="10"/>
      <c r="I64" s="10"/>
      <c r="J64" s="10"/>
      <c r="K64" s="10"/>
      <c r="L64" s="10"/>
      <c r="M64" s="10"/>
      <c r="N64" s="10"/>
      <c r="O64" s="10"/>
      <c r="P64" s="10"/>
      <c r="Q64" s="10"/>
      <c r="R64" s="10"/>
      <c r="S64" s="10"/>
      <c r="T64" s="10"/>
      <c r="U64" s="10"/>
      <c r="V64" s="10"/>
      <c r="W64" s="644"/>
    </row>
    <row r="65" spans="2:23" ht="15" customHeight="1" x14ac:dyDescent="0.25">
      <c r="B65" s="10"/>
      <c r="C65" s="10"/>
      <c r="D65" s="10"/>
      <c r="E65" s="10"/>
      <c r="F65" s="10"/>
      <c r="G65" s="10"/>
      <c r="H65" s="10"/>
      <c r="I65" s="10"/>
      <c r="J65" s="10"/>
      <c r="K65" s="10"/>
      <c r="L65" s="10"/>
      <c r="M65" s="10"/>
      <c r="N65" s="10"/>
      <c r="O65" s="10"/>
      <c r="P65" s="10"/>
      <c r="Q65" s="10"/>
      <c r="R65" s="10"/>
      <c r="S65" s="10"/>
      <c r="T65" s="10"/>
      <c r="U65" s="10"/>
      <c r="V65" s="10"/>
      <c r="W65" s="644"/>
    </row>
    <row r="66" spans="2:23" ht="15" customHeight="1" x14ac:dyDescent="0.25">
      <c r="B66" s="10"/>
      <c r="C66" s="10"/>
      <c r="D66" s="10"/>
      <c r="E66" s="10"/>
      <c r="F66" s="10"/>
      <c r="G66" s="10"/>
      <c r="H66" s="10"/>
      <c r="I66" s="10"/>
      <c r="J66" s="10"/>
      <c r="K66" s="10"/>
      <c r="L66" s="10"/>
      <c r="M66" s="10"/>
      <c r="N66" s="10"/>
      <c r="O66" s="10"/>
      <c r="P66" s="10"/>
      <c r="Q66" s="10"/>
      <c r="R66" s="10"/>
      <c r="S66" s="10"/>
      <c r="T66" s="10"/>
      <c r="U66" s="10"/>
      <c r="V66" s="10"/>
      <c r="W66" s="644"/>
    </row>
    <row r="67" spans="2:23" ht="15" customHeight="1" x14ac:dyDescent="0.25">
      <c r="B67" s="10"/>
      <c r="C67" s="10"/>
      <c r="D67" s="10"/>
      <c r="E67" s="10"/>
      <c r="F67" s="10"/>
      <c r="G67" s="10"/>
      <c r="H67" s="10"/>
      <c r="I67" s="10"/>
      <c r="J67" s="10"/>
      <c r="K67" s="10"/>
      <c r="L67" s="10"/>
      <c r="M67" s="10"/>
      <c r="N67" s="10"/>
      <c r="O67" s="10"/>
      <c r="P67" s="10"/>
      <c r="Q67" s="10"/>
      <c r="R67" s="10"/>
      <c r="S67" s="10"/>
      <c r="T67" s="10"/>
      <c r="U67" s="10"/>
      <c r="V67" s="10"/>
      <c r="W67" s="645"/>
    </row>
    <row r="68" spans="2:23" ht="64.5" customHeight="1" x14ac:dyDescent="0.25">
      <c r="B68" s="10"/>
      <c r="C68" s="10"/>
      <c r="D68" s="10"/>
      <c r="E68" s="10"/>
      <c r="F68" s="10"/>
      <c r="G68" s="10"/>
      <c r="H68" s="10"/>
      <c r="I68" s="10"/>
      <c r="J68" s="10"/>
      <c r="K68" s="10"/>
      <c r="L68" s="10"/>
      <c r="M68" s="10"/>
      <c r="N68" s="10"/>
      <c r="O68" s="10"/>
      <c r="P68" s="10"/>
      <c r="Q68" s="10"/>
      <c r="R68" s="10"/>
      <c r="S68" s="10"/>
      <c r="T68" s="10"/>
      <c r="U68" s="10"/>
      <c r="V68" s="10"/>
      <c r="W68" s="507"/>
    </row>
    <row r="69" spans="2:23" ht="15" customHeight="1" x14ac:dyDescent="0.25">
      <c r="B69" s="10"/>
      <c r="C69" s="10"/>
      <c r="D69" s="10"/>
      <c r="E69" s="10"/>
      <c r="F69" s="10"/>
      <c r="G69" s="10"/>
      <c r="H69" s="10"/>
      <c r="I69" s="10"/>
      <c r="J69" s="10"/>
      <c r="K69" s="10"/>
      <c r="L69" s="10"/>
      <c r="M69" s="10"/>
      <c r="N69" s="10"/>
      <c r="O69" s="10"/>
      <c r="P69" s="10"/>
      <c r="Q69" s="10"/>
      <c r="R69" s="10"/>
      <c r="S69" s="10"/>
      <c r="T69" s="10"/>
      <c r="U69" s="10"/>
      <c r="V69" s="10"/>
      <c r="W69" s="507"/>
    </row>
    <row r="70" spans="2:23" ht="15" customHeight="1" x14ac:dyDescent="0.25">
      <c r="B70" s="10"/>
      <c r="C70" s="10"/>
      <c r="D70" s="10"/>
      <c r="E70" s="10"/>
      <c r="F70" s="10"/>
      <c r="G70" s="10"/>
      <c r="H70" s="10"/>
      <c r="I70" s="10"/>
      <c r="J70" s="10"/>
      <c r="K70" s="10"/>
      <c r="L70" s="10"/>
      <c r="M70" s="10"/>
      <c r="N70" s="10"/>
      <c r="O70" s="10"/>
      <c r="P70" s="10"/>
      <c r="Q70" s="10"/>
      <c r="R70" s="10"/>
      <c r="S70" s="10"/>
      <c r="T70" s="10"/>
      <c r="U70" s="10"/>
      <c r="V70" s="10"/>
      <c r="W70" s="507"/>
    </row>
    <row r="71" spans="2:23" ht="15" customHeight="1" x14ac:dyDescent="0.25">
      <c r="B71" s="10"/>
      <c r="C71" s="10"/>
      <c r="D71" s="10"/>
      <c r="E71" s="10"/>
      <c r="F71" s="10"/>
      <c r="G71" s="10"/>
      <c r="H71" s="10"/>
      <c r="I71" s="10"/>
      <c r="J71" s="10"/>
      <c r="K71" s="10"/>
      <c r="L71" s="10"/>
      <c r="M71" s="10"/>
      <c r="N71" s="10"/>
      <c r="O71" s="10"/>
      <c r="P71" s="10"/>
      <c r="Q71" s="10"/>
      <c r="R71" s="10"/>
      <c r="S71" s="10"/>
      <c r="T71" s="10"/>
      <c r="U71" s="10"/>
      <c r="V71" s="10"/>
      <c r="W71" s="507"/>
    </row>
    <row r="72" spans="2:23" x14ac:dyDescent="0.25">
      <c r="B72" s="10"/>
      <c r="C72" s="10"/>
      <c r="D72" s="10"/>
      <c r="E72" s="10"/>
      <c r="F72" s="10"/>
      <c r="G72" s="10"/>
      <c r="H72" s="10"/>
      <c r="I72" s="10"/>
      <c r="J72" s="10"/>
      <c r="K72" s="10"/>
      <c r="L72" s="10"/>
      <c r="M72" s="10"/>
      <c r="N72" s="10"/>
      <c r="O72" s="10"/>
      <c r="P72" s="10"/>
      <c r="Q72" s="10"/>
      <c r="R72" s="10"/>
      <c r="S72" s="10"/>
      <c r="T72" s="10"/>
      <c r="U72" s="10"/>
      <c r="V72" s="10"/>
      <c r="W72" s="10"/>
    </row>
    <row r="73" spans="2:23" x14ac:dyDescent="0.25">
      <c r="B73" s="10"/>
      <c r="C73" s="10"/>
      <c r="D73" s="10"/>
      <c r="E73" s="10"/>
      <c r="F73" s="10"/>
      <c r="G73" s="10"/>
      <c r="H73" s="10"/>
      <c r="I73" s="10"/>
      <c r="J73" s="10"/>
      <c r="K73" s="10"/>
      <c r="L73" s="10"/>
      <c r="M73" s="10"/>
      <c r="N73" s="10"/>
      <c r="O73" s="10"/>
      <c r="P73" s="10"/>
      <c r="Q73" s="10"/>
      <c r="R73" s="10"/>
      <c r="S73" s="10"/>
      <c r="T73" s="10"/>
      <c r="U73" s="10"/>
      <c r="V73" s="10"/>
      <c r="W73" s="10"/>
    </row>
    <row r="74" spans="2:23" x14ac:dyDescent="0.25">
      <c r="B74" s="10"/>
      <c r="C74" s="10"/>
      <c r="D74" s="10"/>
      <c r="E74" s="10"/>
      <c r="F74" s="10"/>
      <c r="G74" s="10"/>
      <c r="H74" s="10"/>
      <c r="I74" s="10"/>
      <c r="J74" s="10"/>
      <c r="K74" s="10"/>
      <c r="L74" s="10"/>
      <c r="M74" s="10"/>
      <c r="N74" s="10"/>
      <c r="O74" s="10"/>
      <c r="P74" s="10"/>
      <c r="Q74" s="10"/>
      <c r="R74" s="10"/>
      <c r="S74" s="10"/>
      <c r="T74" s="10"/>
      <c r="U74" s="10"/>
      <c r="V74" s="10"/>
      <c r="W74" s="10"/>
    </row>
    <row r="75" spans="2:23" x14ac:dyDescent="0.25">
      <c r="B75" s="10"/>
      <c r="C75" s="10"/>
      <c r="D75" s="10"/>
      <c r="E75" s="10"/>
      <c r="F75" s="10"/>
      <c r="G75" s="10"/>
      <c r="H75" s="10"/>
      <c r="I75" s="10"/>
      <c r="J75" s="10"/>
      <c r="K75" s="10"/>
      <c r="L75" s="10"/>
      <c r="M75" s="10"/>
      <c r="N75" s="10"/>
      <c r="O75" s="10"/>
      <c r="P75" s="10"/>
      <c r="Q75" s="10"/>
      <c r="R75" s="10"/>
      <c r="S75" s="10"/>
      <c r="T75" s="10"/>
      <c r="U75" s="10"/>
      <c r="V75" s="10"/>
      <c r="W75" s="10"/>
    </row>
    <row r="76" spans="2:23" x14ac:dyDescent="0.25">
      <c r="B76" s="10"/>
      <c r="C76" s="10"/>
      <c r="D76" s="10"/>
      <c r="E76" s="10"/>
      <c r="F76" s="10"/>
      <c r="G76" s="10"/>
      <c r="H76" s="10"/>
      <c r="I76" s="10"/>
      <c r="J76" s="10"/>
      <c r="K76" s="10"/>
      <c r="L76" s="10"/>
      <c r="M76" s="10"/>
      <c r="N76" s="10"/>
      <c r="O76" s="10"/>
      <c r="P76" s="10"/>
      <c r="Q76" s="10"/>
      <c r="R76" s="10"/>
      <c r="S76" s="10"/>
      <c r="T76" s="10"/>
      <c r="U76" s="10"/>
      <c r="V76" s="10"/>
      <c r="W76" s="10"/>
    </row>
    <row r="77" spans="2:23" x14ac:dyDescent="0.25">
      <c r="B77" s="10"/>
      <c r="C77" s="10"/>
      <c r="D77" s="10"/>
      <c r="E77" s="10"/>
      <c r="F77" s="10"/>
      <c r="G77" s="10"/>
      <c r="H77" s="10"/>
      <c r="I77" s="10"/>
      <c r="J77" s="10"/>
      <c r="K77" s="10"/>
      <c r="L77" s="10"/>
      <c r="M77" s="10"/>
      <c r="N77" s="10"/>
      <c r="O77" s="10"/>
      <c r="P77" s="10"/>
      <c r="Q77" s="10"/>
      <c r="R77" s="10"/>
      <c r="S77" s="10"/>
      <c r="T77" s="10"/>
      <c r="U77" s="10"/>
      <c r="V77" s="10"/>
      <c r="W77" s="10"/>
    </row>
    <row r="78" spans="2:23" x14ac:dyDescent="0.25">
      <c r="B78" s="10"/>
      <c r="C78" s="10"/>
      <c r="D78" s="10"/>
      <c r="E78" s="10"/>
      <c r="F78" s="10"/>
      <c r="G78" s="10"/>
      <c r="H78" s="10"/>
      <c r="I78" s="10"/>
      <c r="J78" s="10"/>
      <c r="K78" s="10"/>
      <c r="L78" s="10"/>
      <c r="M78" s="10"/>
      <c r="N78" s="10"/>
      <c r="O78" s="10"/>
      <c r="P78" s="10"/>
      <c r="Q78" s="10"/>
      <c r="R78" s="10"/>
      <c r="S78" s="10"/>
      <c r="T78" s="10"/>
      <c r="U78" s="10"/>
      <c r="V78" s="10"/>
    </row>
    <row r="79" spans="2:23" x14ac:dyDescent="0.25">
      <c r="B79" s="10"/>
      <c r="C79" s="10"/>
      <c r="D79" s="10"/>
      <c r="E79" s="10"/>
      <c r="F79" s="10"/>
      <c r="G79" s="10"/>
      <c r="H79" s="10"/>
      <c r="I79" s="10"/>
      <c r="J79" s="10"/>
      <c r="K79" s="10"/>
      <c r="L79" s="10"/>
      <c r="M79" s="10"/>
      <c r="N79" s="10"/>
      <c r="O79" s="10"/>
      <c r="P79" s="10"/>
      <c r="Q79" s="10"/>
      <c r="R79" s="10"/>
      <c r="S79" s="10"/>
      <c r="T79" s="10"/>
      <c r="U79" s="10"/>
      <c r="V79" s="10"/>
    </row>
    <row r="80" spans="2:23" x14ac:dyDescent="0.25">
      <c r="B80" s="10"/>
      <c r="C80" s="10"/>
      <c r="D80" s="10"/>
      <c r="E80" s="10"/>
      <c r="F80" s="10"/>
      <c r="G80" s="10"/>
      <c r="H80" s="10"/>
      <c r="I80" s="10"/>
      <c r="J80" s="10"/>
      <c r="K80" s="10"/>
      <c r="L80" s="10"/>
      <c r="M80" s="10"/>
      <c r="N80" s="10"/>
      <c r="O80" s="10"/>
      <c r="P80" s="10"/>
      <c r="Q80" s="10"/>
      <c r="R80" s="10"/>
      <c r="S80" s="10"/>
      <c r="T80" s="10"/>
      <c r="U80" s="10"/>
      <c r="V80" s="10"/>
    </row>
    <row r="81" spans="2:23" x14ac:dyDescent="0.25">
      <c r="B81" s="10"/>
      <c r="C81" s="10"/>
      <c r="D81" s="10"/>
      <c r="E81" s="10"/>
      <c r="F81" s="10"/>
      <c r="G81" s="10"/>
      <c r="H81" s="10"/>
      <c r="I81" s="10"/>
      <c r="J81" s="10"/>
      <c r="K81" s="10"/>
      <c r="L81" s="10"/>
      <c r="M81" s="10"/>
      <c r="N81" s="10"/>
      <c r="O81" s="10"/>
      <c r="P81" s="10"/>
      <c r="Q81" s="10"/>
      <c r="R81" s="10"/>
      <c r="S81" s="10"/>
      <c r="T81" s="10"/>
      <c r="U81" s="10"/>
      <c r="V81" s="10"/>
    </row>
    <row r="82" spans="2:23" x14ac:dyDescent="0.25">
      <c r="B82" s="10"/>
      <c r="C82" s="10"/>
      <c r="D82" s="10"/>
      <c r="E82" s="10"/>
      <c r="F82" s="10"/>
      <c r="G82" s="10"/>
      <c r="H82" s="10"/>
      <c r="I82" s="10"/>
      <c r="J82" s="10"/>
      <c r="K82" s="10"/>
      <c r="L82" s="10"/>
      <c r="M82" s="10"/>
      <c r="N82" s="10"/>
      <c r="O82" s="10"/>
      <c r="P82" s="10"/>
      <c r="Q82" s="10"/>
      <c r="R82" s="10"/>
      <c r="S82" s="10"/>
      <c r="T82" s="10"/>
      <c r="U82" s="10"/>
      <c r="V82" s="10"/>
      <c r="W82" s="10"/>
    </row>
    <row r="83" spans="2:23" x14ac:dyDescent="0.25">
      <c r="B83" s="10"/>
      <c r="C83" s="10"/>
      <c r="D83" s="10"/>
      <c r="E83" s="10"/>
      <c r="F83" s="10"/>
      <c r="G83" s="10"/>
      <c r="H83" s="10"/>
      <c r="I83" s="10"/>
      <c r="J83" s="10"/>
      <c r="K83" s="10"/>
      <c r="L83" s="10"/>
      <c r="M83" s="10"/>
      <c r="N83" s="10"/>
      <c r="O83" s="10"/>
      <c r="P83" s="10"/>
      <c r="Q83" s="10"/>
      <c r="R83" s="10"/>
      <c r="S83" s="10"/>
      <c r="T83" s="10"/>
      <c r="U83" s="10"/>
      <c r="V83" s="10"/>
      <c r="W83" s="10"/>
    </row>
    <row r="84" spans="2:23" x14ac:dyDescent="0.25">
      <c r="B84" s="10"/>
      <c r="C84" s="10"/>
      <c r="D84" s="10"/>
      <c r="E84" s="10"/>
      <c r="F84" s="10"/>
      <c r="G84" s="10"/>
      <c r="H84" s="10"/>
      <c r="I84" s="10"/>
      <c r="J84" s="10"/>
      <c r="K84" s="10"/>
      <c r="L84" s="10"/>
      <c r="M84" s="10"/>
      <c r="N84" s="10"/>
      <c r="O84" s="10"/>
      <c r="P84" s="10"/>
      <c r="Q84" s="10"/>
      <c r="R84" s="10"/>
      <c r="S84" s="10"/>
      <c r="T84" s="10"/>
      <c r="U84" s="10"/>
      <c r="V84" s="10"/>
      <c r="W84" s="10"/>
    </row>
    <row r="85" spans="2:23" x14ac:dyDescent="0.25">
      <c r="B85" s="10"/>
      <c r="C85" s="10"/>
      <c r="D85" s="10"/>
      <c r="E85" s="10"/>
      <c r="F85" s="10"/>
      <c r="G85" s="10"/>
      <c r="H85" s="10"/>
      <c r="I85" s="10"/>
      <c r="J85" s="10"/>
      <c r="K85" s="10"/>
      <c r="L85" s="10"/>
      <c r="M85" s="10"/>
      <c r="N85" s="10"/>
      <c r="O85" s="10"/>
      <c r="P85" s="10"/>
      <c r="Q85" s="10"/>
      <c r="R85" s="10"/>
      <c r="S85" s="10"/>
      <c r="T85" s="10"/>
      <c r="U85" s="10"/>
      <c r="V85" s="10"/>
      <c r="W85" s="10"/>
    </row>
    <row r="86" spans="2:23" x14ac:dyDescent="0.25">
      <c r="B86" s="10"/>
      <c r="C86" s="10"/>
      <c r="D86" s="10"/>
      <c r="E86" s="10"/>
      <c r="F86" s="10"/>
      <c r="G86" s="10"/>
      <c r="H86" s="10"/>
      <c r="I86" s="10"/>
      <c r="J86" s="10"/>
      <c r="K86" s="10"/>
      <c r="L86" s="10"/>
      <c r="M86" s="10"/>
      <c r="N86" s="10"/>
      <c r="O86" s="10"/>
      <c r="P86" s="10"/>
      <c r="Q86" s="10"/>
      <c r="R86" s="10"/>
      <c r="S86" s="10"/>
      <c r="T86" s="10"/>
      <c r="U86" s="10"/>
      <c r="V86" s="10"/>
      <c r="W86" s="10"/>
    </row>
    <row r="87" spans="2:23" x14ac:dyDescent="0.25">
      <c r="B87" s="10"/>
      <c r="C87" s="10"/>
      <c r="D87" s="10"/>
      <c r="E87" s="10"/>
      <c r="F87" s="10"/>
      <c r="G87" s="10"/>
      <c r="H87" s="10"/>
      <c r="I87" s="10"/>
      <c r="J87" s="10"/>
      <c r="K87" s="10"/>
      <c r="L87" s="10"/>
      <c r="M87" s="10"/>
      <c r="N87" s="10"/>
      <c r="O87" s="10"/>
      <c r="P87" s="10"/>
      <c r="Q87" s="10"/>
      <c r="R87" s="10"/>
      <c r="S87" s="10"/>
      <c r="T87" s="10"/>
      <c r="U87" s="10"/>
      <c r="V87" s="10"/>
      <c r="W87" s="10"/>
    </row>
    <row r="88" spans="2:23" x14ac:dyDescent="0.25">
      <c r="B88" s="10"/>
      <c r="C88" s="10"/>
      <c r="D88" s="10"/>
      <c r="E88" s="10"/>
      <c r="F88" s="10"/>
      <c r="G88" s="10"/>
      <c r="H88" s="10"/>
      <c r="I88" s="10"/>
      <c r="J88" s="10"/>
      <c r="K88" s="10"/>
      <c r="L88" s="10"/>
      <c r="M88" s="10"/>
      <c r="N88" s="10"/>
      <c r="O88" s="10"/>
      <c r="P88" s="10"/>
      <c r="Q88" s="10"/>
      <c r="R88" s="10"/>
      <c r="S88" s="10"/>
      <c r="T88" s="10"/>
      <c r="U88" s="10"/>
      <c r="V88" s="10"/>
      <c r="W88" s="10"/>
    </row>
    <row r="89" spans="2:23" x14ac:dyDescent="0.25">
      <c r="B89" s="10"/>
      <c r="C89" s="10"/>
      <c r="D89" s="10"/>
      <c r="E89" s="10"/>
      <c r="F89" s="10"/>
      <c r="G89" s="10"/>
      <c r="H89" s="10"/>
      <c r="I89" s="10"/>
      <c r="J89" s="10"/>
      <c r="K89" s="10"/>
      <c r="L89" s="10"/>
      <c r="M89" s="10"/>
      <c r="N89" s="10"/>
      <c r="O89" s="10"/>
      <c r="P89" s="10"/>
      <c r="Q89" s="10"/>
      <c r="R89" s="10"/>
      <c r="S89" s="10"/>
      <c r="T89" s="10"/>
      <c r="U89" s="10"/>
      <c r="V89" s="10"/>
      <c r="W89" s="10"/>
    </row>
    <row r="90" spans="2:23" x14ac:dyDescent="0.25">
      <c r="B90" s="10"/>
      <c r="C90" s="10"/>
      <c r="D90" s="10"/>
      <c r="E90" s="10"/>
      <c r="F90" s="10"/>
      <c r="G90" s="10"/>
      <c r="H90" s="10"/>
      <c r="I90" s="10"/>
      <c r="J90" s="10"/>
      <c r="K90" s="10"/>
      <c r="L90" s="10"/>
      <c r="M90" s="10"/>
      <c r="N90" s="10"/>
      <c r="O90" s="10"/>
      <c r="P90" s="10"/>
      <c r="Q90" s="10"/>
      <c r="R90" s="10"/>
      <c r="S90" s="10"/>
      <c r="T90" s="10"/>
      <c r="U90" s="10"/>
      <c r="V90" s="10"/>
      <c r="W90" s="10"/>
    </row>
    <row r="91" spans="2:23" x14ac:dyDescent="0.25">
      <c r="B91" s="10"/>
      <c r="C91" s="10"/>
      <c r="D91" s="10"/>
      <c r="E91" s="10"/>
      <c r="F91" s="10"/>
      <c r="G91" s="10"/>
      <c r="H91" s="10"/>
      <c r="I91" s="10"/>
      <c r="J91" s="10"/>
      <c r="K91" s="10"/>
      <c r="L91" s="10"/>
      <c r="M91" s="10"/>
      <c r="N91" s="10"/>
      <c r="O91" s="10"/>
      <c r="P91" s="10"/>
      <c r="Q91" s="10"/>
      <c r="R91" s="10"/>
      <c r="S91" s="10"/>
      <c r="T91" s="10"/>
      <c r="U91" s="10"/>
      <c r="V91" s="10"/>
      <c r="W91" s="10"/>
    </row>
    <row r="92" spans="2:23" x14ac:dyDescent="0.25">
      <c r="B92" s="10"/>
      <c r="C92" s="10"/>
      <c r="D92" s="10"/>
      <c r="E92" s="10"/>
      <c r="F92" s="10"/>
      <c r="G92" s="10"/>
      <c r="H92" s="10"/>
      <c r="I92" s="10"/>
      <c r="J92" s="10"/>
      <c r="K92" s="10"/>
      <c r="L92" s="10"/>
      <c r="M92" s="10"/>
      <c r="N92" s="10"/>
      <c r="O92" s="10"/>
      <c r="P92" s="10"/>
      <c r="Q92" s="10"/>
      <c r="R92" s="10"/>
      <c r="S92" s="10"/>
      <c r="T92" s="10"/>
      <c r="U92" s="10"/>
      <c r="V92" s="10"/>
      <c r="W92" s="10"/>
    </row>
    <row r="93" spans="2:23" x14ac:dyDescent="0.25">
      <c r="B93" s="10"/>
      <c r="C93" s="10"/>
      <c r="D93" s="10"/>
      <c r="E93" s="10"/>
      <c r="F93" s="10"/>
      <c r="G93" s="10"/>
      <c r="H93" s="10"/>
      <c r="I93" s="10"/>
      <c r="J93" s="10"/>
      <c r="K93" s="10"/>
      <c r="L93" s="10"/>
      <c r="M93" s="10"/>
      <c r="N93" s="10"/>
      <c r="O93" s="10"/>
      <c r="P93" s="10"/>
      <c r="Q93" s="10"/>
      <c r="R93" s="10"/>
      <c r="S93" s="10"/>
      <c r="T93" s="10"/>
      <c r="U93" s="10"/>
      <c r="V93" s="10"/>
      <c r="W93" s="10"/>
    </row>
    <row r="94" spans="2:23" x14ac:dyDescent="0.25">
      <c r="B94" s="10"/>
      <c r="C94" s="10"/>
      <c r="D94" s="10"/>
      <c r="E94" s="10"/>
      <c r="F94" s="10"/>
      <c r="G94" s="10"/>
      <c r="H94" s="10"/>
      <c r="I94" s="10"/>
      <c r="J94" s="10"/>
      <c r="K94" s="10"/>
      <c r="L94" s="10"/>
      <c r="M94" s="10"/>
      <c r="N94" s="10"/>
      <c r="O94" s="10"/>
      <c r="P94" s="10"/>
      <c r="Q94" s="10"/>
      <c r="R94" s="10"/>
      <c r="S94" s="10"/>
      <c r="T94" s="10"/>
      <c r="U94" s="10"/>
      <c r="V94" s="10"/>
      <c r="W94" s="10"/>
    </row>
    <row r="95" spans="2:23" x14ac:dyDescent="0.25">
      <c r="B95" s="10"/>
      <c r="C95" s="10"/>
      <c r="D95" s="10"/>
      <c r="E95" s="10"/>
      <c r="F95" s="10"/>
      <c r="G95" s="10"/>
      <c r="H95" s="10"/>
      <c r="I95" s="10"/>
      <c r="J95" s="10"/>
      <c r="K95" s="10"/>
      <c r="L95" s="10"/>
      <c r="M95" s="10"/>
      <c r="N95" s="10"/>
      <c r="O95" s="10"/>
      <c r="P95" s="10"/>
      <c r="Q95" s="10"/>
      <c r="R95" s="10"/>
      <c r="S95" s="10"/>
      <c r="T95" s="10"/>
      <c r="U95" s="10"/>
      <c r="V95" s="10"/>
      <c r="W95" s="10"/>
    </row>
    <row r="96" spans="2:23" x14ac:dyDescent="0.25">
      <c r="B96" s="10"/>
      <c r="C96" s="10"/>
      <c r="D96" s="10"/>
      <c r="E96" s="10"/>
      <c r="F96" s="10"/>
      <c r="G96" s="10"/>
      <c r="H96" s="10"/>
      <c r="I96" s="10"/>
      <c r="J96" s="10"/>
      <c r="K96" s="10"/>
      <c r="L96" s="10"/>
      <c r="M96" s="10"/>
      <c r="N96" s="10"/>
      <c r="O96" s="10"/>
      <c r="P96" s="10"/>
      <c r="Q96" s="10"/>
      <c r="R96" s="10"/>
      <c r="S96" s="10"/>
      <c r="T96" s="10"/>
      <c r="U96" s="10"/>
      <c r="V96" s="10"/>
      <c r="W96" s="10"/>
    </row>
    <row r="97" spans="2:23" x14ac:dyDescent="0.25">
      <c r="B97" s="10"/>
      <c r="C97" s="10"/>
      <c r="D97" s="10"/>
      <c r="E97" s="10"/>
      <c r="F97" s="10"/>
      <c r="G97" s="10"/>
      <c r="H97" s="10"/>
      <c r="I97" s="10"/>
      <c r="J97" s="10"/>
      <c r="K97" s="10"/>
      <c r="L97" s="10"/>
      <c r="M97" s="10"/>
      <c r="N97" s="10"/>
      <c r="O97" s="10"/>
      <c r="P97" s="10"/>
      <c r="Q97" s="10"/>
      <c r="R97" s="10"/>
      <c r="S97" s="10"/>
      <c r="T97" s="10"/>
      <c r="U97" s="10"/>
      <c r="V97" s="10"/>
      <c r="W97" s="10"/>
    </row>
    <row r="98" spans="2:23" x14ac:dyDescent="0.25">
      <c r="B98" s="10"/>
      <c r="C98" s="10"/>
      <c r="D98" s="10"/>
      <c r="E98" s="10"/>
      <c r="F98" s="10"/>
      <c r="G98" s="10"/>
      <c r="H98" s="10"/>
      <c r="I98" s="10"/>
      <c r="J98" s="10"/>
      <c r="K98" s="10"/>
      <c r="L98" s="10"/>
      <c r="M98" s="10"/>
      <c r="N98" s="10"/>
      <c r="O98" s="10"/>
      <c r="P98" s="10"/>
      <c r="Q98" s="10"/>
      <c r="R98" s="10"/>
      <c r="S98" s="10"/>
      <c r="T98" s="10"/>
      <c r="U98" s="10"/>
      <c r="V98" s="10"/>
      <c r="W98" s="10"/>
    </row>
    <row r="99" spans="2:23" x14ac:dyDescent="0.25">
      <c r="B99" s="10"/>
      <c r="C99" s="10"/>
      <c r="D99" s="10"/>
      <c r="E99" s="10"/>
      <c r="F99" s="10"/>
      <c r="G99" s="10"/>
      <c r="H99" s="10"/>
      <c r="I99" s="10"/>
      <c r="J99" s="10"/>
      <c r="K99" s="10"/>
      <c r="L99" s="10"/>
      <c r="M99" s="10"/>
      <c r="N99" s="10"/>
      <c r="O99" s="10"/>
      <c r="P99" s="10"/>
      <c r="Q99" s="10"/>
      <c r="R99" s="10"/>
      <c r="S99" s="10"/>
      <c r="T99" s="10"/>
      <c r="U99" s="10"/>
      <c r="V99" s="10"/>
      <c r="W99" s="10"/>
    </row>
    <row r="100" spans="2:23" x14ac:dyDescent="0.25">
      <c r="B100" s="10"/>
      <c r="C100" s="10"/>
      <c r="D100" s="10"/>
      <c r="E100" s="10"/>
      <c r="F100" s="10"/>
      <c r="G100" s="10"/>
      <c r="H100" s="10"/>
      <c r="I100" s="10"/>
      <c r="J100" s="10"/>
      <c r="K100" s="10"/>
      <c r="L100" s="10"/>
      <c r="M100" s="10"/>
      <c r="N100" s="10"/>
      <c r="O100" s="10"/>
      <c r="P100" s="10"/>
      <c r="Q100" s="10"/>
      <c r="R100" s="10"/>
      <c r="S100" s="10"/>
      <c r="T100" s="10"/>
      <c r="U100" s="10"/>
      <c r="V100" s="10"/>
      <c r="W100" s="10"/>
    </row>
    <row r="101" spans="2:23" x14ac:dyDescent="0.25">
      <c r="B101" s="10"/>
      <c r="C101" s="10"/>
      <c r="D101" s="10"/>
      <c r="E101" s="10"/>
      <c r="F101" s="10"/>
      <c r="G101" s="10"/>
      <c r="H101" s="10"/>
      <c r="I101" s="10"/>
      <c r="J101" s="10"/>
      <c r="K101" s="10"/>
      <c r="L101" s="10"/>
      <c r="M101" s="10"/>
      <c r="N101" s="10"/>
      <c r="O101" s="10"/>
      <c r="P101" s="10"/>
      <c r="Q101" s="10"/>
      <c r="R101" s="10"/>
      <c r="S101" s="10"/>
      <c r="T101" s="10"/>
      <c r="U101" s="10"/>
      <c r="V101" s="10"/>
      <c r="W101" s="10"/>
    </row>
  </sheetData>
  <sheetProtection algorithmName="SHA-512" hashValue="euLQsIc1DttK9cxh+Yti9YHkt2y3yKr4QlFrtaiGz/9ic1nNFFSBtkxA8EADWQ5vwK7yIamUmTAAEVSzykQyDQ==" saltValue="e7d/5Gj/JTcL5v1+49Rw6g==" spinCount="100000" sheet="1" objects="1" scenarios="1"/>
  <mergeCells count="3">
    <mergeCell ref="B3:V3"/>
    <mergeCell ref="W56:W59"/>
    <mergeCell ref="W61:W67"/>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theme="1"/>
    <pageSetUpPr fitToPage="1"/>
  </sheetPr>
  <dimension ref="A1:L22"/>
  <sheetViews>
    <sheetView showGridLines="0" showRowColHeaders="0" showRuler="0" view="pageLayout" zoomScale="137" zoomScaleNormal="100" zoomScalePageLayoutView="137" workbookViewId="0">
      <selection activeCell="G18" sqref="G18"/>
    </sheetView>
  </sheetViews>
  <sheetFormatPr defaultColWidth="9.140625" defaultRowHeight="16.5" x14ac:dyDescent="0.3"/>
  <cols>
    <col min="1" max="9" width="8.7109375" style="17" customWidth="1"/>
    <col min="10" max="10" width="19.42578125" style="17" customWidth="1"/>
    <col min="11" max="12" width="9.140625" style="17" hidden="1" customWidth="1"/>
    <col min="13" max="13" width="9.140625" style="17" customWidth="1"/>
    <col min="14" max="16384" width="9.140625" style="17"/>
  </cols>
  <sheetData>
    <row r="1" spans="1:10" x14ac:dyDescent="0.3">
      <c r="A1" s="682" t="s">
        <v>66</v>
      </c>
      <c r="B1" s="683"/>
      <c r="C1" s="683"/>
      <c r="D1" s="683"/>
      <c r="E1" s="683"/>
      <c r="F1" s="683"/>
      <c r="G1" s="683"/>
      <c r="H1" s="683"/>
      <c r="I1" s="683"/>
      <c r="J1" s="684"/>
    </row>
    <row r="2" spans="1:10" s="12" customFormat="1" ht="12" customHeight="1" x14ac:dyDescent="0.3">
      <c r="A2" s="280"/>
      <c r="B2" s="122"/>
      <c r="C2" s="122"/>
      <c r="D2" s="122"/>
      <c r="E2" s="123"/>
      <c r="F2" s="123"/>
      <c r="G2" s="123"/>
      <c r="H2" s="124"/>
      <c r="I2" s="281"/>
      <c r="J2" s="282"/>
    </row>
    <row r="3" spans="1:10" s="12" customFormat="1" ht="69.75" customHeight="1" x14ac:dyDescent="0.3">
      <c r="A3" s="670" t="s">
        <v>43</v>
      </c>
      <c r="B3" s="671"/>
      <c r="C3" s="671"/>
      <c r="D3" s="671"/>
      <c r="E3" s="671"/>
      <c r="F3" s="671"/>
      <c r="G3" s="671"/>
      <c r="H3" s="671"/>
      <c r="I3" s="671"/>
      <c r="J3" s="672"/>
    </row>
    <row r="4" spans="1:10" s="12" customFormat="1" ht="12" customHeight="1" x14ac:dyDescent="0.3">
      <c r="A4" s="127"/>
      <c r="B4" s="125"/>
      <c r="C4" s="125"/>
      <c r="D4" s="125"/>
      <c r="E4" s="125"/>
      <c r="F4" s="125"/>
      <c r="G4" s="125"/>
      <c r="H4" s="125"/>
      <c r="I4" s="125"/>
      <c r="J4" s="126"/>
    </row>
    <row r="5" spans="1:10" x14ac:dyDescent="0.3">
      <c r="A5" s="920" t="s">
        <v>108</v>
      </c>
      <c r="B5" s="921"/>
      <c r="C5" s="922"/>
      <c r="D5" s="912">
        <f>'General Information'!D13</f>
        <v>0</v>
      </c>
      <c r="E5" s="913"/>
      <c r="F5" s="913"/>
      <c r="G5" s="913"/>
      <c r="H5" s="913"/>
      <c r="I5" s="913"/>
      <c r="J5" s="914"/>
    </row>
    <row r="6" spans="1:10" x14ac:dyDescent="0.3">
      <c r="A6" s="920" t="s">
        <v>110</v>
      </c>
      <c r="B6" s="921"/>
      <c r="C6" s="922"/>
      <c r="D6" s="912">
        <f>'General Information'!D10</f>
        <v>0</v>
      </c>
      <c r="E6" s="913"/>
      <c r="F6" s="913"/>
      <c r="G6" s="913"/>
      <c r="H6" s="913"/>
      <c r="I6" s="913"/>
      <c r="J6" s="914"/>
    </row>
    <row r="7" spans="1:10" ht="39" customHeight="1" x14ac:dyDescent="0.3">
      <c r="A7" s="925" t="s">
        <v>379</v>
      </c>
      <c r="B7" s="925"/>
      <c r="C7" s="925"/>
      <c r="D7" s="925"/>
      <c r="E7" s="925"/>
      <c r="F7" s="925"/>
      <c r="G7" s="925"/>
      <c r="H7" s="925"/>
      <c r="I7" s="925"/>
      <c r="J7" s="925"/>
    </row>
    <row r="8" spans="1:10" ht="123" customHeight="1" x14ac:dyDescent="0.3">
      <c r="A8" s="919" t="s">
        <v>60</v>
      </c>
      <c r="B8" s="919"/>
      <c r="C8" s="919"/>
      <c r="D8" s="919"/>
      <c r="E8" s="919"/>
      <c r="F8" s="919"/>
      <c r="G8" s="919"/>
      <c r="H8" s="919"/>
      <c r="I8" s="919"/>
      <c r="J8" s="919"/>
    </row>
    <row r="9" spans="1:10" s="33" customFormat="1" ht="73.5" customHeight="1" x14ac:dyDescent="0.25">
      <c r="A9" s="923" t="s">
        <v>597</v>
      </c>
      <c r="B9" s="923"/>
      <c r="C9" s="923"/>
      <c r="D9" s="923"/>
      <c r="E9" s="923"/>
      <c r="F9" s="923"/>
      <c r="G9" s="923"/>
      <c r="H9" s="923"/>
      <c r="I9" s="923"/>
      <c r="J9" s="923"/>
    </row>
    <row r="10" spans="1:10" s="33" customFormat="1" ht="9" hidden="1" customHeight="1" x14ac:dyDescent="0.25">
      <c r="A10" s="120"/>
      <c r="B10" s="120"/>
      <c r="C10" s="120"/>
      <c r="D10" s="120"/>
      <c r="E10" s="120"/>
      <c r="F10" s="120"/>
      <c r="G10" s="120"/>
      <c r="H10" s="120"/>
      <c r="I10" s="120"/>
      <c r="J10" s="120"/>
    </row>
    <row r="11" spans="1:10" s="12" customFormat="1" ht="12" customHeight="1" x14ac:dyDescent="0.3">
      <c r="A11" s="127"/>
      <c r="B11" s="128"/>
      <c r="C11" s="128"/>
      <c r="D11" s="128"/>
      <c r="E11" s="129"/>
      <c r="F11" s="129"/>
      <c r="G11" s="129"/>
      <c r="H11" s="130"/>
      <c r="I11" s="125"/>
      <c r="J11" s="126"/>
    </row>
    <row r="12" spans="1:10" s="12" customFormat="1" ht="18" customHeight="1" x14ac:dyDescent="0.3">
      <c r="A12" s="670" t="s">
        <v>44</v>
      </c>
      <c r="B12" s="671"/>
      <c r="C12" s="671"/>
      <c r="D12" s="671"/>
      <c r="E12" s="671"/>
      <c r="F12" s="671"/>
      <c r="G12" s="671"/>
      <c r="H12" s="671"/>
      <c r="I12" s="671"/>
      <c r="J12" s="672"/>
    </row>
    <row r="13" spans="1:10" s="12" customFormat="1" ht="12" customHeight="1" x14ac:dyDescent="0.3">
      <c r="A13" s="127"/>
      <c r="B13" s="125"/>
      <c r="C13" s="125"/>
      <c r="D13" s="125"/>
      <c r="E13" s="125"/>
      <c r="F13" s="125"/>
      <c r="G13" s="125"/>
      <c r="H13" s="125"/>
      <c r="I13" s="125"/>
      <c r="J13" s="126"/>
    </row>
    <row r="14" spans="1:10" ht="90" customHeight="1" x14ac:dyDescent="0.3">
      <c r="A14" s="919" t="s">
        <v>339</v>
      </c>
      <c r="B14" s="919"/>
      <c r="C14" s="919"/>
      <c r="D14" s="919"/>
      <c r="E14" s="919"/>
      <c r="F14" s="919"/>
      <c r="G14" s="919"/>
      <c r="H14" s="919"/>
      <c r="I14" s="919"/>
      <c r="J14" s="919"/>
    </row>
    <row r="15" spans="1:10" ht="99" customHeight="1" x14ac:dyDescent="0.3">
      <c r="A15" s="923" t="s">
        <v>598</v>
      </c>
      <c r="B15" s="923"/>
      <c r="C15" s="923"/>
      <c r="D15" s="923"/>
      <c r="E15" s="923"/>
      <c r="F15" s="923"/>
      <c r="G15" s="923"/>
      <c r="H15" s="923"/>
      <c r="I15" s="923"/>
      <c r="J15" s="923"/>
    </row>
    <row r="16" spans="1:10" ht="5.25" customHeight="1" x14ac:dyDescent="0.3">
      <c r="A16" s="286"/>
      <c r="B16" s="286"/>
      <c r="C16" s="286"/>
      <c r="D16" s="286"/>
      <c r="E16" s="286"/>
      <c r="F16" s="286"/>
      <c r="G16" s="286"/>
      <c r="H16" s="286"/>
      <c r="I16" s="286"/>
      <c r="J16" s="286"/>
    </row>
    <row r="17" spans="1:12" s="18" customFormat="1" ht="50.1" customHeight="1" x14ac:dyDescent="0.3">
      <c r="A17" s="496" t="s">
        <v>2</v>
      </c>
      <c r="B17" s="924" t="s">
        <v>266</v>
      </c>
      <c r="C17" s="924"/>
      <c r="D17" s="924"/>
      <c r="E17" s="924"/>
      <c r="F17" s="924"/>
      <c r="G17" s="924"/>
      <c r="H17" s="924"/>
      <c r="I17" s="924"/>
      <c r="J17" s="924"/>
      <c r="K17" s="18" t="s">
        <v>2</v>
      </c>
      <c r="L17" s="18" t="s">
        <v>42</v>
      </c>
    </row>
    <row r="18" spans="1:12" s="18" customFormat="1" ht="18.75" customHeight="1" x14ac:dyDescent="0.3">
      <c r="A18" s="918" t="s">
        <v>311</v>
      </c>
      <c r="B18" s="918"/>
      <c r="C18" s="918"/>
      <c r="D18" s="918"/>
      <c r="E18" s="918"/>
      <c r="F18" s="918"/>
      <c r="G18" s="285"/>
      <c r="H18" s="278"/>
      <c r="I18" s="278"/>
      <c r="J18" s="278"/>
    </row>
    <row r="19" spans="1:12" ht="12" customHeight="1" x14ac:dyDescent="0.3">
      <c r="A19" s="280"/>
      <c r="B19" s="122"/>
      <c r="C19" s="122"/>
      <c r="D19" s="122"/>
      <c r="E19" s="123"/>
      <c r="F19" s="123"/>
      <c r="G19" s="123"/>
      <c r="H19" s="124"/>
      <c r="I19" s="281"/>
      <c r="J19" s="282"/>
    </row>
    <row r="20" spans="1:12" x14ac:dyDescent="0.3">
      <c r="A20" s="682" t="s">
        <v>66</v>
      </c>
      <c r="B20" s="683"/>
      <c r="C20" s="683"/>
      <c r="D20" s="683"/>
      <c r="E20" s="683"/>
      <c r="F20" s="683"/>
      <c r="G20" s="683"/>
      <c r="H20" s="683"/>
      <c r="I20" s="683"/>
      <c r="J20" s="683"/>
      <c r="K20" s="284"/>
    </row>
    <row r="21" spans="1:12" x14ac:dyDescent="0.3">
      <c r="K21" s="12"/>
    </row>
    <row r="22" spans="1:12" x14ac:dyDescent="0.3">
      <c r="K22" s="12"/>
    </row>
  </sheetData>
  <sheetProtection algorithmName="SHA-512" hashValue="vQSkOG5zDdYu3qBQCWgoDX3dizuvz5PW2Yr0/wGKSAAGv3Z16rr33j/DxDjmVqNRUw9kyGjpdLraTZEUCDduUQ==" saltValue="W7usX2ukwdwElDaVkzPwrQ==" spinCount="100000" sheet="1" objects="1" scenarios="1"/>
  <customSheetViews>
    <customSheetView guid="{7C66BF0C-1E54-4D44-A66B-E72413F39A39}" showPageBreaks="1" showGridLines="0" showRowCol="0" view="pageLayout" showRuler="0">
      <selection activeCell="A15" sqref="A15"/>
    </customSheetView>
  </customSheetViews>
  <mergeCells count="15">
    <mergeCell ref="A1:J1"/>
    <mergeCell ref="A20:J20"/>
    <mergeCell ref="A8:J8"/>
    <mergeCell ref="A3:J3"/>
    <mergeCell ref="A5:C5"/>
    <mergeCell ref="D5:J5"/>
    <mergeCell ref="A6:C6"/>
    <mergeCell ref="D6:J6"/>
    <mergeCell ref="A9:J9"/>
    <mergeCell ref="A12:J12"/>
    <mergeCell ref="A14:J14"/>
    <mergeCell ref="A15:J15"/>
    <mergeCell ref="B17:J17"/>
    <mergeCell ref="A18:F18"/>
    <mergeCell ref="A7:J7"/>
  </mergeCells>
  <conditionalFormatting sqref="J2 J4">
    <cfRule type="cellIs" dxfId="6" priority="3" operator="equal">
      <formula>0</formula>
    </cfRule>
  </conditionalFormatting>
  <conditionalFormatting sqref="J11 J13">
    <cfRule type="cellIs" dxfId="5" priority="2" operator="equal">
      <formula>0</formula>
    </cfRule>
  </conditionalFormatting>
  <conditionalFormatting sqref="J19">
    <cfRule type="cellIs" dxfId="4" priority="1" operator="equal">
      <formula>0</formula>
    </cfRule>
  </conditionalFormatting>
  <dataValidations count="2">
    <dataValidation type="list" allowBlank="1" showInputMessage="1" showErrorMessage="1" sqref="A17" xr:uid="{00000000-0002-0000-1400-000000000000}">
      <formula1>$K$17:$L$17</formula1>
    </dataValidation>
    <dataValidation type="textLength" operator="lessThanOrEqual" allowBlank="1" showInputMessage="1" showErrorMessage="1" errorTitle="Initials Only" error="Please only enter the initials of the Authorized Person who is certifying that the applicant will meet the conditions. (2 or 3 letter initials only)" sqref="G18" xr:uid="{00000000-0002-0000-1400-000001000000}">
      <formula1>3</formula1>
    </dataValidation>
  </dataValidations>
  <hyperlinks>
    <hyperlink ref="A20:D20" location="'Submission Checklist'!A1" display="Return to Submission Checklist" xr:uid="{00000000-0004-0000-1400-000000000000}"/>
    <hyperlink ref="A1:J1" location="'Submission Checklist'!A1" display="Return to Submission Checklist" xr:uid="{00000000-0004-0000-1400-000001000000}"/>
  </hyperlinks>
  <printOptions horizontalCentered="1"/>
  <pageMargins left="0.45" right="0.45" top="0.5" bottom="0.5" header="0.5" footer="0.3"/>
  <pageSetup paperSize="3" fitToHeight="0" orientation="landscape" r:id="rId1"/>
  <headerFooter>
    <oddFooter xml:space="preserve">&amp;L&amp;"Garamond,Bold"&amp;12Real Estate Application 2020&amp;R&amp;"Garamond,Bold"&amp;12 21-&amp;P </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theme="1"/>
    <pageSetUpPr fitToPage="1"/>
  </sheetPr>
  <dimension ref="A1:O48"/>
  <sheetViews>
    <sheetView showGridLines="0" showRowColHeaders="0" showRuler="0" view="pageLayout" zoomScale="139" zoomScaleNormal="100" zoomScalePageLayoutView="139" workbookViewId="0">
      <selection activeCell="G24" sqref="G24"/>
    </sheetView>
  </sheetViews>
  <sheetFormatPr defaultColWidth="9.140625" defaultRowHeight="15" x14ac:dyDescent="0.25"/>
  <cols>
    <col min="1" max="1" width="10.7109375" style="6" customWidth="1"/>
    <col min="2" max="2" width="12" style="6" customWidth="1"/>
    <col min="3" max="3" width="10.7109375" style="6" customWidth="1"/>
    <col min="4" max="6" width="7.7109375" style="6" customWidth="1"/>
    <col min="7" max="8" width="11" style="6" customWidth="1"/>
    <col min="9" max="9" width="10.42578125" style="6" customWidth="1"/>
    <col min="10" max="10" width="6.85546875" style="6" hidden="1" customWidth="1"/>
    <col min="11" max="15" width="9.140625" style="6" hidden="1" customWidth="1"/>
    <col min="16" max="16" width="9.140625" style="6" customWidth="1"/>
    <col min="17" max="16384" width="9.140625" style="6"/>
  </cols>
  <sheetData>
    <row r="1" spans="1:11" ht="15.75" x14ac:dyDescent="0.25">
      <c r="A1" s="682" t="s">
        <v>66</v>
      </c>
      <c r="B1" s="683"/>
      <c r="C1" s="683"/>
      <c r="D1" s="683"/>
      <c r="E1" s="683"/>
      <c r="F1" s="683"/>
      <c r="G1" s="683"/>
      <c r="H1" s="683"/>
      <c r="I1" s="683"/>
      <c r="J1" s="683"/>
      <c r="K1" s="114"/>
    </row>
    <row r="2" spans="1:11" s="42" customFormat="1" ht="12" customHeight="1" x14ac:dyDescent="0.3">
      <c r="A2" s="927"/>
      <c r="B2" s="928"/>
      <c r="C2" s="928"/>
      <c r="D2" s="928"/>
      <c r="E2" s="928"/>
      <c r="F2" s="928"/>
      <c r="G2" s="928"/>
      <c r="H2" s="928"/>
      <c r="I2" s="929"/>
      <c r="J2" s="113"/>
    </row>
    <row r="3" spans="1:11" s="42" customFormat="1" ht="60.75" customHeight="1" x14ac:dyDescent="0.3">
      <c r="A3" s="670" t="s">
        <v>62</v>
      </c>
      <c r="B3" s="671"/>
      <c r="C3" s="671"/>
      <c r="D3" s="671"/>
      <c r="E3" s="671"/>
      <c r="F3" s="671"/>
      <c r="G3" s="671"/>
      <c r="H3" s="671"/>
      <c r="I3" s="672"/>
    </row>
    <row r="4" spans="1:11" s="42" customFormat="1" ht="12" customHeight="1" x14ac:dyDescent="0.3">
      <c r="A4" s="872"/>
      <c r="B4" s="873"/>
      <c r="C4" s="873"/>
      <c r="D4" s="873"/>
      <c r="E4" s="873"/>
      <c r="F4" s="873"/>
      <c r="G4" s="873"/>
      <c r="H4" s="873"/>
      <c r="I4" s="874"/>
    </row>
    <row r="5" spans="1:11" s="39" customFormat="1" ht="16.5" x14ac:dyDescent="0.3">
      <c r="A5" s="131" t="s">
        <v>108</v>
      </c>
      <c r="B5" s="132"/>
      <c r="C5" s="821">
        <f>'General Information'!D13</f>
        <v>0</v>
      </c>
      <c r="D5" s="821"/>
      <c r="E5" s="821"/>
      <c r="F5" s="821"/>
      <c r="G5" s="821"/>
      <c r="H5" s="821"/>
      <c r="I5" s="876"/>
    </row>
    <row r="6" spans="1:11" s="39" customFormat="1" ht="16.5" x14ac:dyDescent="0.3">
      <c r="A6" s="133" t="s">
        <v>110</v>
      </c>
      <c r="B6" s="134"/>
      <c r="C6" s="821">
        <f>'General Information'!D10</f>
        <v>0</v>
      </c>
      <c r="D6" s="821"/>
      <c r="E6" s="821"/>
      <c r="F6" s="821"/>
      <c r="G6" s="821"/>
      <c r="H6" s="821"/>
      <c r="I6" s="876"/>
    </row>
    <row r="7" spans="1:11" s="39" customFormat="1" ht="16.5" x14ac:dyDescent="0.3">
      <c r="A7" s="135" t="s">
        <v>248</v>
      </c>
      <c r="B7" s="136"/>
      <c r="C7" s="821">
        <f>'General Information'!D11</f>
        <v>0</v>
      </c>
      <c r="D7" s="821"/>
      <c r="E7" s="821"/>
      <c r="F7" s="821"/>
      <c r="G7" s="821"/>
      <c r="H7" s="821"/>
      <c r="I7" s="876"/>
    </row>
    <row r="8" spans="1:11" s="39" customFormat="1" ht="16.5" x14ac:dyDescent="0.3">
      <c r="A8" s="135"/>
      <c r="B8" s="136"/>
      <c r="C8" s="821">
        <f>'General Information'!D12</f>
        <v>0</v>
      </c>
      <c r="D8" s="821"/>
      <c r="E8" s="821"/>
      <c r="F8" s="821"/>
      <c r="G8" s="821"/>
      <c r="H8" s="821"/>
      <c r="I8" s="876"/>
    </row>
    <row r="9" spans="1:11" s="17" customFormat="1" ht="50.25" customHeight="1" x14ac:dyDescent="0.3">
      <c r="A9" s="915" t="s">
        <v>51</v>
      </c>
      <c r="B9" s="916"/>
      <c r="C9" s="916"/>
      <c r="D9" s="916"/>
      <c r="E9" s="916"/>
      <c r="F9" s="916"/>
      <c r="G9" s="916"/>
      <c r="H9" s="916"/>
      <c r="I9" s="917"/>
    </row>
    <row r="10" spans="1:11" s="17" customFormat="1" ht="186" customHeight="1" x14ac:dyDescent="0.3">
      <c r="A10" s="923" t="s">
        <v>61</v>
      </c>
      <c r="B10" s="923"/>
      <c r="C10" s="923"/>
      <c r="D10" s="923"/>
      <c r="E10" s="923"/>
      <c r="F10" s="923"/>
      <c r="G10" s="923"/>
      <c r="H10" s="923"/>
      <c r="I10" s="923"/>
    </row>
    <row r="11" spans="1:11" ht="18" customHeight="1" x14ac:dyDescent="0.25">
      <c r="A11" s="654" t="s">
        <v>482</v>
      </c>
      <c r="B11" s="654"/>
      <c r="C11" s="654"/>
      <c r="D11" s="654"/>
      <c r="E11" s="654"/>
      <c r="F11" s="654"/>
      <c r="G11" s="654"/>
      <c r="H11" s="654"/>
      <c r="I11" s="654"/>
    </row>
    <row r="12" spans="1:11" ht="18" customHeight="1" x14ac:dyDescent="0.25">
      <c r="A12" s="926" t="s">
        <v>483</v>
      </c>
      <c r="B12" s="654"/>
      <c r="C12" s="654"/>
      <c r="D12" s="654"/>
      <c r="E12" s="654"/>
      <c r="F12" s="654"/>
      <c r="G12" s="654"/>
      <c r="H12" s="654"/>
      <c r="I12" s="654"/>
    </row>
    <row r="13" spans="1:11" ht="18" customHeight="1" x14ac:dyDescent="0.25">
      <c r="A13" s="452"/>
      <c r="B13" s="452"/>
      <c r="C13" s="452"/>
      <c r="D13" s="452"/>
      <c r="E13" s="452"/>
      <c r="F13" s="452"/>
      <c r="G13" s="452"/>
      <c r="H13" s="452"/>
      <c r="I13" s="452"/>
    </row>
    <row r="14" spans="1:11" ht="18" customHeight="1" x14ac:dyDescent="0.25">
      <c r="A14" s="654" t="s">
        <v>484</v>
      </c>
      <c r="B14" s="654"/>
      <c r="C14" s="654"/>
      <c r="D14" s="654"/>
      <c r="E14" s="654"/>
      <c r="F14" s="654"/>
      <c r="G14" s="654"/>
      <c r="H14" s="654"/>
      <c r="I14" s="654"/>
    </row>
    <row r="15" spans="1:11" ht="18" customHeight="1" x14ac:dyDescent="0.25">
      <c r="A15" s="926" t="s">
        <v>485</v>
      </c>
      <c r="B15" s="654"/>
      <c r="C15" s="654"/>
      <c r="D15" s="654"/>
      <c r="E15" s="654"/>
      <c r="F15" s="654"/>
      <c r="G15" s="654"/>
      <c r="H15" s="654"/>
      <c r="I15" s="654"/>
    </row>
    <row r="16" spans="1:11" ht="18" customHeight="1" x14ac:dyDescent="0.25">
      <c r="A16" s="456"/>
      <c r="B16" s="452"/>
      <c r="C16" s="452"/>
      <c r="D16" s="452"/>
      <c r="E16" s="452"/>
      <c r="F16" s="452"/>
      <c r="G16" s="452"/>
      <c r="H16" s="452"/>
      <c r="I16" s="452"/>
    </row>
    <row r="17" spans="1:14" ht="18" customHeight="1" x14ac:dyDescent="0.25">
      <c r="A17" s="654" t="s">
        <v>488</v>
      </c>
      <c r="B17" s="654"/>
      <c r="C17" s="654"/>
      <c r="D17" s="654"/>
      <c r="E17" s="654"/>
      <c r="F17" s="654"/>
      <c r="G17" s="654"/>
      <c r="H17" s="654"/>
      <c r="I17" s="654"/>
    </row>
    <row r="18" spans="1:14" ht="18" customHeight="1" x14ac:dyDescent="0.25">
      <c r="A18" s="926" t="s">
        <v>489</v>
      </c>
      <c r="B18" s="654"/>
      <c r="C18" s="654"/>
      <c r="D18" s="654"/>
      <c r="E18" s="654"/>
      <c r="F18" s="654"/>
      <c r="G18" s="654"/>
      <c r="H18" s="654"/>
      <c r="I18" s="654"/>
    </row>
    <row r="19" spans="1:14" ht="18" customHeight="1" x14ac:dyDescent="0.25">
      <c r="A19" s="489"/>
      <c r="B19" s="487"/>
      <c r="C19" s="487"/>
      <c r="D19" s="487"/>
      <c r="E19" s="487"/>
      <c r="F19" s="487"/>
      <c r="G19" s="487"/>
      <c r="H19" s="487"/>
      <c r="I19" s="487"/>
    </row>
    <row r="20" spans="1:14" ht="28.7" customHeight="1" x14ac:dyDescent="0.25">
      <c r="A20" s="654" t="s">
        <v>486</v>
      </c>
      <c r="B20" s="654"/>
      <c r="C20" s="654"/>
      <c r="D20" s="654"/>
      <c r="E20" s="654"/>
      <c r="F20" s="654"/>
      <c r="G20" s="654"/>
      <c r="H20" s="654"/>
      <c r="I20" s="654"/>
    </row>
    <row r="21" spans="1:14" ht="18" customHeight="1" x14ac:dyDescent="0.25">
      <c r="A21" s="926" t="s">
        <v>487</v>
      </c>
      <c r="B21" s="654"/>
      <c r="C21" s="654"/>
      <c r="D21" s="654"/>
      <c r="E21" s="654"/>
      <c r="F21" s="654"/>
      <c r="G21" s="654"/>
      <c r="H21" s="654"/>
      <c r="I21" s="654"/>
    </row>
    <row r="22" spans="1:14" s="43" customFormat="1" ht="16.5" customHeight="1" x14ac:dyDescent="0.25">
      <c r="A22" s="368"/>
      <c r="B22" s="368"/>
      <c r="C22" s="368"/>
      <c r="D22" s="368"/>
      <c r="E22" s="368"/>
      <c r="F22" s="368"/>
      <c r="G22" s="368"/>
      <c r="H22" s="368"/>
      <c r="I22" s="368"/>
    </row>
    <row r="23" spans="1:14" ht="51" customHeight="1" x14ac:dyDescent="0.25">
      <c r="A23" s="614" t="s">
        <v>2</v>
      </c>
      <c r="B23" s="931" t="s">
        <v>50</v>
      </c>
      <c r="C23" s="931"/>
      <c r="D23" s="931"/>
      <c r="E23" s="931"/>
      <c r="F23" s="931"/>
      <c r="G23" s="931"/>
      <c r="H23" s="931"/>
      <c r="I23" s="931"/>
      <c r="M23" s="6" t="s">
        <v>2</v>
      </c>
      <c r="N23" s="6" t="s">
        <v>42</v>
      </c>
    </row>
    <row r="24" spans="1:14" s="44" customFormat="1" ht="18.75" customHeight="1" x14ac:dyDescent="0.25">
      <c r="A24" s="930" t="s">
        <v>311</v>
      </c>
      <c r="B24" s="930"/>
      <c r="C24" s="930"/>
      <c r="D24" s="930"/>
      <c r="E24" s="930"/>
      <c r="F24" s="930"/>
      <c r="G24" s="285"/>
      <c r="H24" s="369"/>
      <c r="I24" s="369"/>
    </row>
    <row r="25" spans="1:14" ht="12" customHeight="1" x14ac:dyDescent="0.3">
      <c r="A25" s="927"/>
      <c r="B25" s="928"/>
      <c r="C25" s="928"/>
      <c r="D25" s="928"/>
      <c r="E25" s="928"/>
      <c r="F25" s="928"/>
      <c r="G25" s="928"/>
      <c r="H25" s="928"/>
      <c r="I25" s="929"/>
      <c r="J25" s="115"/>
      <c r="K25" s="114"/>
    </row>
    <row r="26" spans="1:14" ht="15.75" x14ac:dyDescent="0.25">
      <c r="A26" s="682" t="s">
        <v>66</v>
      </c>
      <c r="B26" s="683"/>
      <c r="C26" s="683"/>
      <c r="D26" s="683"/>
      <c r="E26" s="683"/>
      <c r="F26" s="683"/>
      <c r="G26" s="683"/>
      <c r="H26" s="683"/>
      <c r="I26" s="683"/>
      <c r="J26" s="683"/>
    </row>
    <row r="27" spans="1:14" ht="15.75" x14ac:dyDescent="0.25">
      <c r="A27" s="56"/>
      <c r="B27" s="56"/>
      <c r="C27" s="56"/>
      <c r="D27" s="56"/>
      <c r="E27" s="56"/>
      <c r="F27" s="56"/>
      <c r="G27" s="56"/>
      <c r="H27" s="56"/>
      <c r="I27" s="56"/>
      <c r="J27" s="114"/>
    </row>
    <row r="28" spans="1:14" ht="15.75" x14ac:dyDescent="0.25">
      <c r="A28" s="56"/>
      <c r="B28" s="56"/>
      <c r="C28" s="56"/>
      <c r="D28" s="56"/>
      <c r="E28" s="56"/>
      <c r="F28" s="56"/>
      <c r="G28" s="56"/>
      <c r="H28" s="56"/>
      <c r="I28" s="56"/>
    </row>
    <row r="29" spans="1:14" ht="15.75" x14ac:dyDescent="0.25">
      <c r="A29" s="56"/>
      <c r="B29" s="56"/>
      <c r="C29" s="56"/>
      <c r="D29" s="56"/>
      <c r="E29" s="56"/>
      <c r="F29" s="56"/>
      <c r="G29" s="56"/>
      <c r="H29" s="56"/>
      <c r="I29" s="56"/>
    </row>
    <row r="30" spans="1:14" ht="15.75" x14ac:dyDescent="0.25">
      <c r="A30" s="56"/>
      <c r="B30" s="56"/>
      <c r="C30" s="56"/>
      <c r="D30" s="56"/>
      <c r="E30" s="56"/>
      <c r="F30" s="56"/>
      <c r="G30" s="56"/>
      <c r="H30" s="56"/>
      <c r="I30" s="56"/>
    </row>
    <row r="31" spans="1:14" ht="15.75" x14ac:dyDescent="0.25">
      <c r="A31" s="56"/>
      <c r="B31" s="56"/>
      <c r="C31" s="56"/>
      <c r="D31" s="56"/>
      <c r="E31" s="56"/>
      <c r="F31" s="56"/>
      <c r="G31" s="56"/>
      <c r="H31" s="56"/>
      <c r="I31" s="56"/>
    </row>
    <row r="32" spans="1:14" ht="15.75" x14ac:dyDescent="0.25">
      <c r="A32" s="56"/>
      <c r="B32" s="56"/>
      <c r="C32" s="56"/>
      <c r="D32" s="56"/>
      <c r="E32" s="56"/>
      <c r="F32" s="56"/>
      <c r="G32" s="56"/>
      <c r="H32" s="56"/>
      <c r="I32" s="56"/>
    </row>
    <row r="33" spans="1:9" ht="15.75" x14ac:dyDescent="0.25">
      <c r="A33" s="56"/>
      <c r="B33" s="56"/>
      <c r="C33" s="56"/>
      <c r="D33" s="56"/>
      <c r="E33" s="56"/>
      <c r="F33" s="56"/>
      <c r="G33" s="56"/>
      <c r="H33" s="56"/>
      <c r="I33" s="56"/>
    </row>
    <row r="34" spans="1:9" ht="15.75" x14ac:dyDescent="0.25">
      <c r="A34" s="56"/>
      <c r="B34" s="56"/>
      <c r="C34" s="56"/>
      <c r="D34" s="56"/>
      <c r="E34" s="56"/>
      <c r="F34" s="56"/>
      <c r="G34" s="56"/>
      <c r="H34" s="56"/>
      <c r="I34" s="56"/>
    </row>
    <row r="35" spans="1:9" ht="15.75" x14ac:dyDescent="0.25">
      <c r="A35" s="56"/>
      <c r="B35" s="56"/>
      <c r="C35" s="56"/>
      <c r="D35" s="56"/>
      <c r="E35" s="56"/>
      <c r="F35" s="56"/>
      <c r="G35" s="56"/>
      <c r="H35" s="56"/>
      <c r="I35" s="56"/>
    </row>
    <row r="36" spans="1:9" ht="15.75" x14ac:dyDescent="0.25">
      <c r="A36" s="56"/>
      <c r="B36" s="56"/>
      <c r="C36" s="56"/>
      <c r="D36" s="56"/>
      <c r="E36" s="56"/>
      <c r="F36" s="56"/>
      <c r="G36" s="56"/>
      <c r="H36" s="56"/>
      <c r="I36" s="56"/>
    </row>
    <row r="46" spans="1:9" x14ac:dyDescent="0.25">
      <c r="A46" s="45"/>
    </row>
    <row r="47" spans="1:9" x14ac:dyDescent="0.25">
      <c r="A47" s="45"/>
    </row>
    <row r="48" spans="1:9" x14ac:dyDescent="0.25">
      <c r="A48" s="45"/>
    </row>
  </sheetData>
  <sheetProtection algorithmName="SHA-512" hashValue="2e/CndVni+Wp3V6rJ/QZ6DRAIz/hxkIwo42Qu+6j82gwt2IYwcnrExQnFwPJuIZZ/mf9GyKEYYJaupODCsTtSg==" saltValue="TPkX7jorlnCZL1SF3OYG1g==" spinCount="100000" sheet="1" objects="1" scenarios="1"/>
  <customSheetViews>
    <customSheetView guid="{7C66BF0C-1E54-4D44-A66B-E72413F39A39}" showPageBreaks="1" showGridLines="0" showRowCol="0" view="pageLayout" showRuler="0">
      <selection activeCell="C4" sqref="C4:I7"/>
    </customSheetView>
  </customSheetViews>
  <mergeCells count="22">
    <mergeCell ref="A9:I9"/>
    <mergeCell ref="A10:I10"/>
    <mergeCell ref="C7:I7"/>
    <mergeCell ref="A24:F24"/>
    <mergeCell ref="B23:I23"/>
    <mergeCell ref="A20:I20"/>
    <mergeCell ref="A26:J26"/>
    <mergeCell ref="A1:J1"/>
    <mergeCell ref="A11:I11"/>
    <mergeCell ref="A17:I17"/>
    <mergeCell ref="A18:I18"/>
    <mergeCell ref="A14:I14"/>
    <mergeCell ref="A15:I15"/>
    <mergeCell ref="A12:I12"/>
    <mergeCell ref="A21:I21"/>
    <mergeCell ref="A25:I25"/>
    <mergeCell ref="C5:I5"/>
    <mergeCell ref="C6:I6"/>
    <mergeCell ref="C8:I8"/>
    <mergeCell ref="A2:I2"/>
    <mergeCell ref="A3:I3"/>
    <mergeCell ref="A4:I4"/>
  </mergeCells>
  <dataValidations count="2">
    <dataValidation type="textLength" operator="lessThanOrEqual" allowBlank="1" showInputMessage="1" showErrorMessage="1" errorTitle="Initials Only" error="Please only enter the initials of the Authorized Person who is certifying that the applicant will meet the conditions. (2 or 3 letter initials only)" sqref="G24" xr:uid="{00000000-0002-0000-1500-000000000000}">
      <formula1>3</formula1>
    </dataValidation>
    <dataValidation type="list" allowBlank="1" showInputMessage="1" showErrorMessage="1" sqref="A23" xr:uid="{00000000-0002-0000-1500-000001000000}">
      <formula1>$M$23:$N$23</formula1>
    </dataValidation>
  </dataValidations>
  <hyperlinks>
    <hyperlink ref="A12" r:id="rId1" xr:uid="{13E1D36B-32E4-45FD-93A5-56B477E586A1}"/>
    <hyperlink ref="A15" r:id="rId2" xr:uid="{805AD310-DE37-45C4-8B76-11200253BE26}"/>
    <hyperlink ref="A21" r:id="rId3" xr:uid="{E2F8571C-C1D8-4AFE-8190-24A8903B69AD}"/>
    <hyperlink ref="A18" r:id="rId4" xr:uid="{5EC7D13F-E5D3-4D54-ADF2-9EF593985BC1}"/>
    <hyperlink ref="A26:D26" location="'Submission Checklist'!A1" display="Return to Submission Checklist" xr:uid="{28356190-1FA0-4AD1-B5C0-FFDDDC118742}"/>
    <hyperlink ref="A1:D1" location="'Submission Checklist'!A1" display="Return to Submission Checklist" xr:uid="{B3AD057C-D8BD-41F6-8A9F-AFC62469E896}"/>
  </hyperlinks>
  <printOptions horizontalCentered="1"/>
  <pageMargins left="0.45" right="0.45" top="0.5" bottom="0.5" header="0.5" footer="0.3"/>
  <pageSetup paperSize="3" fitToHeight="0" orientation="landscape" r:id="rId5"/>
  <headerFooter>
    <oddFooter xml:space="preserve">&amp;L&amp;"Garamond,Bold"&amp;12Real Estate Application 2020&amp;R&amp;"Garamond,Bold"&amp;12 22-&amp;P </oddFooter>
  </headerFooter>
  <drawing r:id="rId6"/>
  <legacyDrawing r:id="rId7"/>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B1476-3BAD-451F-A26C-682CE3E0F8BC}">
  <sheetPr>
    <tabColor theme="1"/>
  </sheetPr>
  <dimension ref="C3:Q28"/>
  <sheetViews>
    <sheetView topLeftCell="A4" workbookViewId="0">
      <selection activeCell="I26" sqref="I26"/>
    </sheetView>
  </sheetViews>
  <sheetFormatPr defaultRowHeight="15" x14ac:dyDescent="0.25"/>
  <cols>
    <col min="3" max="3" width="17" customWidth="1"/>
    <col min="4" max="4" width="14.85546875" customWidth="1"/>
    <col min="9" max="9" width="18.5703125" customWidth="1"/>
    <col min="11" max="11" width="12.42578125" bestFit="1" customWidth="1"/>
    <col min="12" max="12" width="0.7109375" customWidth="1"/>
    <col min="14" max="17" width="9.140625" hidden="1" customWidth="1"/>
    <col min="18" max="19" width="9.140625" customWidth="1"/>
  </cols>
  <sheetData>
    <row r="3" spans="3:17" ht="15.75" x14ac:dyDescent="0.25">
      <c r="C3" s="682" t="s">
        <v>66</v>
      </c>
      <c r="D3" s="683"/>
      <c r="E3" s="683"/>
      <c r="F3" s="683"/>
      <c r="G3" s="683"/>
      <c r="H3" s="683"/>
      <c r="I3" s="683"/>
      <c r="J3" s="683"/>
      <c r="K3" s="683"/>
      <c r="L3" s="684"/>
    </row>
    <row r="4" spans="3:17" ht="16.5" x14ac:dyDescent="0.3">
      <c r="C4" s="927"/>
      <c r="D4" s="928"/>
      <c r="E4" s="928"/>
      <c r="F4" s="928"/>
      <c r="G4" s="928"/>
      <c r="H4" s="928"/>
      <c r="I4" s="928"/>
      <c r="J4" s="928"/>
      <c r="K4" s="929"/>
    </row>
    <row r="5" spans="3:17" ht="67.5" customHeight="1" x14ac:dyDescent="0.25">
      <c r="C5" s="670" t="s">
        <v>490</v>
      </c>
      <c r="D5" s="671"/>
      <c r="E5" s="671"/>
      <c r="F5" s="671"/>
      <c r="G5" s="671"/>
      <c r="H5" s="671"/>
      <c r="I5" s="671"/>
      <c r="J5" s="671"/>
      <c r="K5" s="672"/>
    </row>
    <row r="6" spans="3:17" ht="15.75" x14ac:dyDescent="0.25">
      <c r="C6" s="872"/>
      <c r="D6" s="873"/>
      <c r="E6" s="873"/>
      <c r="F6" s="873"/>
      <c r="G6" s="873"/>
      <c r="H6" s="873"/>
      <c r="I6" s="873"/>
      <c r="J6" s="873"/>
      <c r="K6" s="874"/>
    </row>
    <row r="7" spans="3:17" ht="15.75" x14ac:dyDescent="0.25">
      <c r="C7" s="131" t="s">
        <v>108</v>
      </c>
      <c r="D7" s="132"/>
      <c r="E7" s="821">
        <f>'General Information'!D13</f>
        <v>0</v>
      </c>
      <c r="F7" s="821"/>
      <c r="G7" s="821"/>
      <c r="H7" s="821"/>
      <c r="I7" s="821"/>
      <c r="J7" s="821"/>
      <c r="K7" s="876"/>
    </row>
    <row r="8" spans="3:17" ht="15.75" x14ac:dyDescent="0.25">
      <c r="C8" s="133" t="s">
        <v>110</v>
      </c>
      <c r="D8" s="134"/>
      <c r="E8" s="821">
        <f>'General Information'!D10</f>
        <v>0</v>
      </c>
      <c r="F8" s="821"/>
      <c r="G8" s="821"/>
      <c r="H8" s="821"/>
      <c r="I8" s="821"/>
      <c r="J8" s="821"/>
      <c r="K8" s="876"/>
    </row>
    <row r="9" spans="3:17" ht="15.75" x14ac:dyDescent="0.25">
      <c r="C9" s="135" t="s">
        <v>248</v>
      </c>
      <c r="D9" s="136"/>
      <c r="E9" s="821">
        <f>'General Information'!D11</f>
        <v>0</v>
      </c>
      <c r="F9" s="821"/>
      <c r="G9" s="821"/>
      <c r="H9" s="821"/>
      <c r="I9" s="821"/>
      <c r="J9" s="821"/>
      <c r="K9" s="876"/>
    </row>
    <row r="10" spans="3:17" ht="15.75" x14ac:dyDescent="0.25">
      <c r="C10" s="135"/>
      <c r="D10" s="136"/>
      <c r="E10" s="821">
        <f>'General Information'!D12</f>
        <v>0</v>
      </c>
      <c r="F10" s="821"/>
      <c r="G10" s="821"/>
      <c r="H10" s="821"/>
      <c r="I10" s="821"/>
      <c r="J10" s="821"/>
      <c r="K10" s="876"/>
    </row>
    <row r="11" spans="3:17" ht="40.5" customHeight="1" x14ac:dyDescent="0.25">
      <c r="C11" s="932" t="s">
        <v>51</v>
      </c>
      <c r="D11" s="933"/>
      <c r="E11" s="933"/>
      <c r="F11" s="933"/>
      <c r="G11" s="933"/>
      <c r="H11" s="933"/>
      <c r="I11" s="933"/>
      <c r="J11" s="933"/>
      <c r="K11" s="934"/>
    </row>
    <row r="12" spans="3:17" s="10" customFormat="1" ht="70.5" customHeight="1" x14ac:dyDescent="0.25">
      <c r="C12" s="936" t="s">
        <v>378</v>
      </c>
      <c r="D12" s="936"/>
      <c r="E12" s="936"/>
      <c r="F12" s="936"/>
      <c r="G12" s="936"/>
      <c r="H12" s="936"/>
      <c r="I12" s="936"/>
      <c r="J12" s="936"/>
      <c r="K12" s="936"/>
    </row>
    <row r="13" spans="3:17" ht="168.75" customHeight="1" x14ac:dyDescent="0.25">
      <c r="C13" s="935" t="s">
        <v>491</v>
      </c>
      <c r="D13" s="935"/>
      <c r="E13" s="935"/>
      <c r="F13" s="935"/>
      <c r="G13" s="935"/>
      <c r="H13" s="935"/>
      <c r="I13" s="935"/>
      <c r="J13" s="935"/>
      <c r="K13" s="935"/>
      <c r="Q13" s="10"/>
    </row>
    <row r="14" spans="3:17" s="10" customFormat="1" ht="153" customHeight="1" x14ac:dyDescent="0.25">
      <c r="C14" s="935" t="s">
        <v>495</v>
      </c>
      <c r="D14" s="935"/>
      <c r="E14" s="935"/>
      <c r="F14" s="935"/>
      <c r="G14" s="935"/>
      <c r="H14" s="935"/>
      <c r="I14" s="935"/>
      <c r="J14" s="935"/>
      <c r="K14" s="935"/>
    </row>
    <row r="15" spans="3:17" s="10" customFormat="1" ht="252" customHeight="1" x14ac:dyDescent="0.25">
      <c r="C15" s="935" t="s">
        <v>496</v>
      </c>
      <c r="D15" s="935"/>
      <c r="E15" s="935"/>
      <c r="F15" s="935"/>
      <c r="G15" s="935"/>
      <c r="H15" s="935"/>
      <c r="I15" s="935"/>
      <c r="J15" s="935"/>
      <c r="K15" s="935"/>
    </row>
    <row r="16" spans="3:17" s="10" customFormat="1" ht="125.25" customHeight="1" x14ac:dyDescent="0.25">
      <c r="C16" s="654" t="s">
        <v>625</v>
      </c>
      <c r="D16" s="654"/>
      <c r="E16" s="654"/>
      <c r="F16" s="654"/>
      <c r="G16" s="654"/>
      <c r="H16" s="654"/>
      <c r="I16" s="654"/>
      <c r="J16" s="654"/>
      <c r="K16" s="654"/>
    </row>
    <row r="17" spans="3:17" ht="15.75" x14ac:dyDescent="0.25">
      <c r="C17" s="654" t="s">
        <v>493</v>
      </c>
      <c r="D17" s="654"/>
      <c r="E17" s="654"/>
      <c r="F17" s="654"/>
      <c r="G17" s="654"/>
      <c r="H17" s="654"/>
      <c r="I17" s="654"/>
      <c r="J17" s="654"/>
      <c r="K17" s="654"/>
      <c r="Q17" s="10"/>
    </row>
    <row r="18" spans="3:17" ht="15.75" x14ac:dyDescent="0.25">
      <c r="C18" s="926" t="s">
        <v>494</v>
      </c>
      <c r="D18" s="654"/>
      <c r="E18" s="654"/>
      <c r="F18" s="654"/>
      <c r="G18" s="654"/>
      <c r="H18" s="654"/>
      <c r="I18" s="654"/>
      <c r="J18" s="654"/>
      <c r="K18" s="654"/>
      <c r="Q18" s="10"/>
    </row>
    <row r="19" spans="3:17" ht="15.75" x14ac:dyDescent="0.25">
      <c r="C19" s="453"/>
      <c r="D19" s="453"/>
      <c r="E19" s="453"/>
      <c r="F19" s="453"/>
      <c r="G19" s="453"/>
      <c r="H19" s="453"/>
      <c r="I19" s="453"/>
      <c r="J19" s="453"/>
      <c r="K19" s="453"/>
      <c r="Q19" s="10"/>
    </row>
    <row r="20" spans="3:17" s="10" customFormat="1" ht="25.5" customHeight="1" x14ac:dyDescent="0.25">
      <c r="C20" s="937" t="s">
        <v>212</v>
      </c>
      <c r="D20" s="937"/>
      <c r="E20" s="937"/>
      <c r="F20" s="937"/>
      <c r="G20" s="937"/>
      <c r="H20" s="937"/>
      <c r="I20" s="937"/>
      <c r="J20" s="938" t="s">
        <v>2</v>
      </c>
      <c r="K20" s="938"/>
      <c r="O20" s="10" t="s">
        <v>2</v>
      </c>
      <c r="P20" s="10" t="s">
        <v>1</v>
      </c>
      <c r="Q20" s="10" t="s">
        <v>0</v>
      </c>
    </row>
    <row r="21" spans="3:17" s="10" customFormat="1" ht="25.5" customHeight="1" x14ac:dyDescent="0.25">
      <c r="C21" s="939" t="s">
        <v>594</v>
      </c>
      <c r="D21" s="939"/>
      <c r="E21" s="939"/>
      <c r="F21" s="939"/>
      <c r="G21" s="939"/>
      <c r="H21" s="939"/>
      <c r="I21" s="939"/>
      <c r="J21" s="939"/>
      <c r="K21" s="939"/>
    </row>
    <row r="22" spans="3:17" s="10" customFormat="1" ht="26.25" customHeight="1" x14ac:dyDescent="0.25">
      <c r="C22" s="937" t="s">
        <v>215</v>
      </c>
      <c r="D22" s="937"/>
      <c r="E22" s="937"/>
      <c r="F22" s="937"/>
      <c r="G22" s="937"/>
      <c r="H22" s="937"/>
      <c r="I22" s="937"/>
      <c r="J22" s="938" t="s">
        <v>2</v>
      </c>
      <c r="K22" s="938"/>
    </row>
    <row r="23" spans="3:17" s="10" customFormat="1" ht="72" customHeight="1" x14ac:dyDescent="0.25">
      <c r="C23" s="935" t="s">
        <v>492</v>
      </c>
      <c r="D23" s="935"/>
      <c r="E23" s="935"/>
      <c r="F23" s="935"/>
      <c r="G23" s="935"/>
      <c r="H23" s="935"/>
      <c r="I23" s="935"/>
      <c r="J23" s="935"/>
      <c r="K23" s="935"/>
    </row>
    <row r="24" spans="3:17" ht="15.75" x14ac:dyDescent="0.25">
      <c r="C24" s="454"/>
      <c r="D24" s="454"/>
      <c r="E24" s="454"/>
      <c r="F24" s="454"/>
      <c r="G24" s="454"/>
      <c r="H24" s="454"/>
      <c r="I24" s="454"/>
      <c r="J24" s="454"/>
      <c r="K24" s="454"/>
    </row>
    <row r="25" spans="3:17" ht="58.5" customHeight="1" x14ac:dyDescent="0.25">
      <c r="C25" s="614" t="s">
        <v>2</v>
      </c>
      <c r="D25" s="935" t="s">
        <v>50</v>
      </c>
      <c r="E25" s="935"/>
      <c r="F25" s="935"/>
      <c r="G25" s="935"/>
      <c r="H25" s="935"/>
      <c r="I25" s="935"/>
      <c r="J25" s="935"/>
      <c r="K25" s="935"/>
      <c r="O25" t="s">
        <v>2</v>
      </c>
      <c r="P25" t="s">
        <v>42</v>
      </c>
    </row>
    <row r="26" spans="3:17" ht="24.75" customHeight="1" x14ac:dyDescent="0.25">
      <c r="C26" s="930" t="s">
        <v>311</v>
      </c>
      <c r="D26" s="930"/>
      <c r="E26" s="930"/>
      <c r="F26" s="930"/>
      <c r="G26" s="930"/>
      <c r="H26" s="930"/>
      <c r="I26" s="285"/>
      <c r="J26" s="455" t="s">
        <v>49</v>
      </c>
      <c r="K26" s="615"/>
    </row>
    <row r="27" spans="3:17" ht="16.5" x14ac:dyDescent="0.3">
      <c r="C27" s="927"/>
      <c r="D27" s="928"/>
      <c r="E27" s="928"/>
      <c r="F27" s="928"/>
      <c r="G27" s="928"/>
      <c r="H27" s="928"/>
      <c r="I27" s="928"/>
      <c r="J27" s="928"/>
      <c r="K27" s="929"/>
    </row>
    <row r="28" spans="3:17" ht="15.75" x14ac:dyDescent="0.25">
      <c r="C28" s="682" t="s">
        <v>66</v>
      </c>
      <c r="D28" s="683"/>
      <c r="E28" s="683"/>
      <c r="F28" s="683"/>
      <c r="G28" s="683"/>
      <c r="H28" s="683"/>
      <c r="I28" s="683"/>
      <c r="J28" s="683"/>
      <c r="K28" s="683"/>
      <c r="L28" s="683"/>
    </row>
  </sheetData>
  <sheetProtection algorithmName="SHA-512" hashValue="MdX0sUT7LAL1d+b8z8a7wXITYwgJTALAYtSdQ8jAf6dY8e8H/JXAp5kw7cdqhmLYIbid+H4IisFN4XotVVQP+Q==" saltValue="zfcIC9Q6BKthBi2wDK0bjg==" spinCount="100000" sheet="1" scenarios="1"/>
  <mergeCells count="26">
    <mergeCell ref="C12:K12"/>
    <mergeCell ref="C15:K15"/>
    <mergeCell ref="C16:K16"/>
    <mergeCell ref="C23:K23"/>
    <mergeCell ref="C18:K18"/>
    <mergeCell ref="C20:I20"/>
    <mergeCell ref="C22:I22"/>
    <mergeCell ref="J20:K20"/>
    <mergeCell ref="J22:K22"/>
    <mergeCell ref="C21:K21"/>
    <mergeCell ref="E8:K8"/>
    <mergeCell ref="C3:L3"/>
    <mergeCell ref="C28:L28"/>
    <mergeCell ref="C4:K4"/>
    <mergeCell ref="C5:K5"/>
    <mergeCell ref="C6:K6"/>
    <mergeCell ref="E7:K7"/>
    <mergeCell ref="E9:K9"/>
    <mergeCell ref="E10:K10"/>
    <mergeCell ref="C11:K11"/>
    <mergeCell ref="C13:K13"/>
    <mergeCell ref="C17:K17"/>
    <mergeCell ref="D25:K25"/>
    <mergeCell ref="C26:H26"/>
    <mergeCell ref="C27:K27"/>
    <mergeCell ref="C14:K14"/>
  </mergeCells>
  <dataValidations count="3">
    <dataValidation type="textLength" operator="lessThanOrEqual" allowBlank="1" showInputMessage="1" showErrorMessage="1" errorTitle="Initials Only" error="Please only enter the initials of the Authorized Person who is certifying that the applicant will meet the conditions. (2 or 3 letter initials only)" sqref="I26" xr:uid="{4E1C0AF3-E42A-44F9-9232-E3B0BFCBF9BE}">
      <formula1>3</formula1>
    </dataValidation>
    <dataValidation type="list" allowBlank="1" showInputMessage="1" showErrorMessage="1" sqref="C25" xr:uid="{323B115A-4CD4-4E4E-B904-AAB700C840E3}">
      <formula1>$O$25:$P$25</formula1>
    </dataValidation>
    <dataValidation type="list" allowBlank="1" showInputMessage="1" showErrorMessage="1" sqref="J22:K22 J20:K20" xr:uid="{1116E87C-0BE5-48A2-A68E-865F1369355D}">
      <formula1>$O$20:$Q$20</formula1>
    </dataValidation>
  </dataValidations>
  <hyperlinks>
    <hyperlink ref="C18" r:id="rId1" xr:uid="{CEB69171-978B-4A55-97AE-640E22D6B589}"/>
    <hyperlink ref="C3:F3" location="'Submission Checklist'!A1" display="Return to Submission Checklist" xr:uid="{9F4A2C51-9408-4E7E-B9C8-36C842711793}"/>
    <hyperlink ref="C28:F28" location="'Submission Checklist'!A1" display="Return to Submission Checklist" xr:uid="{B6F70E05-7EA8-4C65-9AE3-0C9882DA8CDF}"/>
  </hyperlinks>
  <pageMargins left="0.7" right="0.7" top="0.75" bottom="0.75" header="0.3" footer="0.3"/>
  <pageSetup orientation="portrait" r:id="rId2"/>
  <drawing r:id="rId3"/>
  <legacyDrawing r:id="rId4"/>
  <oleObjects>
    <mc:AlternateContent xmlns:mc="http://schemas.openxmlformats.org/markup-compatibility/2006">
      <mc:Choice Requires="x14">
        <oleObject progId="Acrobat.Document.11" dvAspect="DVASPECT_ICON" shapeId="57349" r:id="rId5">
          <objectPr defaultSize="0" autoPict="0" r:id="rId6">
            <anchor moveWithCells="1" sizeWithCells="1">
              <from>
                <xdr:col>5</xdr:col>
                <xdr:colOff>76200</xdr:colOff>
                <xdr:row>15</xdr:row>
                <xdr:rowOff>704850</xdr:rowOff>
              </from>
              <to>
                <xdr:col>6</xdr:col>
                <xdr:colOff>533400</xdr:colOff>
                <xdr:row>15</xdr:row>
                <xdr:rowOff>1476375</xdr:rowOff>
              </to>
            </anchor>
          </objectPr>
        </oleObject>
      </mc:Choice>
      <mc:Fallback>
        <oleObject progId="Acrobat.Document.11" dvAspect="DVASPECT_ICON" shapeId="57349" r:id="rId5"/>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tabColor theme="1"/>
    <pageSetUpPr fitToPage="1"/>
  </sheetPr>
  <dimension ref="A1:J26"/>
  <sheetViews>
    <sheetView showGridLines="0" showRuler="0" view="pageLayout" topLeftCell="B7" zoomScale="125" zoomScaleNormal="100" zoomScaleSheetLayoutView="100" zoomScalePageLayoutView="125" workbookViewId="0">
      <selection activeCell="D10" sqref="D10:H10"/>
    </sheetView>
  </sheetViews>
  <sheetFormatPr defaultColWidth="9.140625" defaultRowHeight="16.5" x14ac:dyDescent="0.3"/>
  <cols>
    <col min="1" max="1" width="5.7109375" style="13" customWidth="1"/>
    <col min="2" max="2" width="9" style="13" customWidth="1"/>
    <col min="3" max="3" width="11.85546875" style="13" customWidth="1"/>
    <col min="4" max="4" width="12.85546875" style="13" customWidth="1"/>
    <col min="5" max="5" width="12" style="13" customWidth="1"/>
    <col min="6" max="7" width="10.7109375" style="13" customWidth="1"/>
    <col min="8" max="8" width="43.28515625" style="13" customWidth="1"/>
    <col min="9" max="9" width="3.28515625" style="13" customWidth="1"/>
    <col min="10" max="10" width="7.140625" style="13" hidden="1" customWidth="1"/>
    <col min="11" max="11" width="0" style="13" hidden="1" customWidth="1"/>
    <col min="12" max="16384" width="9.140625" style="13"/>
  </cols>
  <sheetData>
    <row r="1" spans="1:10" ht="12" customHeight="1" x14ac:dyDescent="0.3">
      <c r="A1" s="705"/>
      <c r="B1" s="706"/>
      <c r="C1" s="706"/>
      <c r="D1" s="706"/>
      <c r="E1" s="706"/>
      <c r="F1" s="706"/>
      <c r="G1" s="706"/>
      <c r="H1" s="707"/>
      <c r="I1" s="24"/>
      <c r="J1" s="24"/>
    </row>
    <row r="2" spans="1:10" ht="72" customHeight="1" x14ac:dyDescent="0.3">
      <c r="A2" s="671" t="s">
        <v>24</v>
      </c>
      <c r="B2" s="671"/>
      <c r="C2" s="671"/>
      <c r="D2" s="671"/>
      <c r="E2" s="671"/>
      <c r="F2" s="671"/>
      <c r="G2" s="671"/>
      <c r="H2" s="671"/>
      <c r="I2" s="21"/>
      <c r="J2" s="21"/>
    </row>
    <row r="3" spans="1:10" ht="12" customHeight="1" x14ac:dyDescent="0.3">
      <c r="A3" s="705"/>
      <c r="B3" s="706"/>
      <c r="C3" s="706"/>
      <c r="D3" s="706"/>
      <c r="E3" s="706"/>
      <c r="F3" s="706"/>
      <c r="G3" s="706"/>
      <c r="H3" s="707"/>
      <c r="I3" s="24"/>
      <c r="J3" s="24"/>
    </row>
    <row r="4" spans="1:10" s="9" customFormat="1" x14ac:dyDescent="0.3">
      <c r="A4" s="947" t="s">
        <v>376</v>
      </c>
      <c r="B4" s="947"/>
      <c r="C4" s="948">
        <f>'Cover Sheet'!B12</f>
        <v>44013</v>
      </c>
      <c r="D4" s="948"/>
      <c r="E4" s="394" t="s">
        <v>375</v>
      </c>
      <c r="F4" s="940" t="str">
        <f>'Cover Sheet'!B9</f>
        <v>NEIGHBORHOOD AND ECONOMIC DEVELOPMENT OPPORTUNTIES PROGRAM (NEDO) and AFFORDABLE HOUSING PROGRAMS</v>
      </c>
      <c r="G4" s="940"/>
      <c r="H4" s="940"/>
    </row>
    <row r="5" spans="1:10" x14ac:dyDescent="0.3">
      <c r="A5" s="289" t="s">
        <v>47</v>
      </c>
      <c r="B5" s="289"/>
      <c r="C5" s="289"/>
      <c r="D5" s="289"/>
      <c r="E5" s="941"/>
      <c r="F5" s="941"/>
      <c r="G5" s="941"/>
      <c r="H5" s="941"/>
    </row>
    <row r="6" spans="1:10" s="14" customFormat="1" ht="75" customHeight="1" x14ac:dyDescent="0.25">
      <c r="A6" s="945" t="s">
        <v>52</v>
      </c>
      <c r="B6" s="945"/>
      <c r="C6" s="945"/>
      <c r="D6" s="945"/>
      <c r="E6" s="945"/>
      <c r="F6" s="945"/>
      <c r="G6" s="945"/>
      <c r="H6" s="945"/>
      <c r="J6" s="25"/>
    </row>
    <row r="7" spans="1:10" x14ac:dyDescent="0.3">
      <c r="A7" s="942" t="s">
        <v>109</v>
      </c>
      <c r="B7" s="942"/>
      <c r="C7" s="942"/>
      <c r="D7" s="103">
        <f>'General Information'!D13</f>
        <v>0</v>
      </c>
      <c r="E7" s="290"/>
      <c r="F7" s="290"/>
      <c r="G7" s="290"/>
      <c r="H7" s="290"/>
    </row>
    <row r="8" spans="1:10" ht="33" customHeight="1" x14ac:dyDescent="0.3">
      <c r="A8" s="944" t="s">
        <v>48</v>
      </c>
      <c r="B8" s="944"/>
      <c r="C8" s="944"/>
      <c r="D8" s="943"/>
      <c r="E8" s="943"/>
      <c r="F8" s="943"/>
      <c r="G8" s="943"/>
      <c r="H8" s="943"/>
      <c r="J8" s="26"/>
    </row>
    <row r="9" spans="1:10" x14ac:dyDescent="0.3">
      <c r="A9" s="277"/>
      <c r="B9" s="277"/>
      <c r="C9" s="277"/>
      <c r="D9" s="277"/>
      <c r="E9" s="277"/>
      <c r="F9" s="277"/>
      <c r="G9" s="277"/>
      <c r="H9" s="277"/>
    </row>
    <row r="10" spans="1:10" x14ac:dyDescent="0.3">
      <c r="A10" s="277"/>
      <c r="B10" s="277"/>
      <c r="C10" s="291" t="s">
        <v>299</v>
      </c>
      <c r="D10" s="950" t="str">
        <f>IF('Submission Checklist'!S47&gt;24,"","Submission Checklist NOT CERTIFIED! ITEMS MAY BE MISSING! Please review.")</f>
        <v>Submission Checklist NOT CERTIFIED! ITEMS MAY BE MISSING! Please review.</v>
      </c>
      <c r="E10" s="950"/>
      <c r="F10" s="950"/>
      <c r="G10" s="950"/>
      <c r="H10" s="950"/>
      <c r="I10" s="27"/>
      <c r="J10" s="27"/>
    </row>
    <row r="11" spans="1:10" x14ac:dyDescent="0.3">
      <c r="A11" s="277"/>
      <c r="B11" s="277"/>
      <c r="C11" s="291" t="s">
        <v>57</v>
      </c>
      <c r="D11" s="949" t="str">
        <f>(IF(J11&gt;=4,'General Information'!D20,"Please Review Acknowledgements as Initialed Certification Missing!"))</f>
        <v>Please Review Acknowledgements as Initialed Certification Missing!</v>
      </c>
      <c r="E11" s="949"/>
      <c r="F11" s="949"/>
      <c r="G11" s="949"/>
      <c r="H11" s="949"/>
      <c r="I11" s="26"/>
      <c r="J11" s="514">
        <f>COUNTA('Section 3'!I26,SWMBE!G24,'Underwriting &amp; Labor Compliance'!G18,'Environmental Acknowledgement'!H15,'Conflict of Interest'!K17)</f>
        <v>0</v>
      </c>
    </row>
    <row r="12" spans="1:10" x14ac:dyDescent="0.3">
      <c r="A12" s="277"/>
      <c r="B12" s="277"/>
      <c r="C12" s="291" t="s">
        <v>3</v>
      </c>
      <c r="D12" s="941"/>
      <c r="E12" s="941"/>
      <c r="F12" s="941"/>
      <c r="G12" s="292" t="s">
        <v>49</v>
      </c>
      <c r="H12" s="293"/>
    </row>
    <row r="13" spans="1:10" ht="7.5" customHeight="1" x14ac:dyDescent="0.3">
      <c r="A13" s="277"/>
      <c r="B13" s="277"/>
      <c r="C13" s="277"/>
      <c r="D13" s="277"/>
      <c r="E13" s="277"/>
      <c r="F13" s="277"/>
      <c r="G13" s="277"/>
      <c r="H13" s="277"/>
    </row>
    <row r="14" spans="1:10" s="14" customFormat="1" x14ac:dyDescent="0.25">
      <c r="A14" s="294" t="s">
        <v>53</v>
      </c>
      <c r="B14" s="294"/>
      <c r="C14" s="294"/>
      <c r="D14" s="294"/>
      <c r="E14" s="294"/>
      <c r="F14" s="294"/>
      <c r="G14" s="294"/>
      <c r="H14" s="294"/>
    </row>
    <row r="15" spans="1:10" s="14" customFormat="1" ht="33" customHeight="1" x14ac:dyDescent="0.25">
      <c r="A15" s="945" t="s">
        <v>385</v>
      </c>
      <c r="B15" s="945"/>
      <c r="C15" s="945"/>
      <c r="D15" s="945"/>
      <c r="E15" s="945"/>
      <c r="F15" s="945"/>
      <c r="G15" s="945"/>
      <c r="H15" s="945"/>
      <c r="I15" s="25"/>
      <c r="J15" s="25"/>
    </row>
    <row r="16" spans="1:10" s="14" customFormat="1" ht="33" customHeight="1" x14ac:dyDescent="0.25">
      <c r="A16" s="945" t="s">
        <v>54</v>
      </c>
      <c r="B16" s="945"/>
      <c r="C16" s="945"/>
      <c r="D16" s="945"/>
      <c r="E16" s="945"/>
      <c r="F16" s="945"/>
      <c r="G16" s="945"/>
      <c r="H16" s="945"/>
      <c r="I16" s="25"/>
      <c r="J16" s="25"/>
    </row>
    <row r="17" spans="1:10" s="14" customFormat="1" ht="66" customHeight="1" x14ac:dyDescent="0.25">
      <c r="A17" s="945" t="s">
        <v>55</v>
      </c>
      <c r="B17" s="945"/>
      <c r="C17" s="945"/>
      <c r="D17" s="945"/>
      <c r="E17" s="945"/>
      <c r="F17" s="945"/>
      <c r="G17" s="945"/>
      <c r="H17" s="945"/>
      <c r="I17" s="25"/>
      <c r="J17" s="25"/>
    </row>
    <row r="18" spans="1:10" s="14" customFormat="1" ht="49.5" customHeight="1" x14ac:dyDescent="0.25">
      <c r="A18" s="946" t="s">
        <v>400</v>
      </c>
      <c r="B18" s="946"/>
      <c r="C18" s="946"/>
      <c r="D18" s="946"/>
      <c r="E18" s="946"/>
      <c r="F18" s="946"/>
      <c r="G18" s="946"/>
      <c r="H18" s="946"/>
      <c r="I18" s="25"/>
      <c r="J18" s="25"/>
    </row>
    <row r="19" spans="1:10" s="14" customFormat="1" ht="49.5" customHeight="1" x14ac:dyDescent="0.25">
      <c r="A19" s="945" t="s">
        <v>384</v>
      </c>
      <c r="B19" s="945"/>
      <c r="C19" s="945"/>
      <c r="D19" s="945"/>
      <c r="E19" s="945"/>
      <c r="F19" s="945"/>
      <c r="G19" s="945"/>
      <c r="H19" s="945"/>
      <c r="I19" s="25"/>
      <c r="J19" s="25"/>
    </row>
    <row r="20" spans="1:10" s="14" customFormat="1" ht="57.6" customHeight="1" x14ac:dyDescent="0.25">
      <c r="A20" s="945" t="s">
        <v>461</v>
      </c>
      <c r="B20" s="945"/>
      <c r="C20" s="945"/>
      <c r="D20" s="945"/>
      <c r="E20" s="945"/>
      <c r="F20" s="945"/>
      <c r="G20" s="945"/>
      <c r="H20" s="945"/>
      <c r="I20" s="25"/>
      <c r="J20" s="25"/>
    </row>
    <row r="21" spans="1:10" s="14" customFormat="1" ht="42" customHeight="1" x14ac:dyDescent="0.25">
      <c r="A21" s="946" t="s">
        <v>604</v>
      </c>
      <c r="B21" s="946"/>
      <c r="C21" s="946"/>
      <c r="D21" s="946"/>
      <c r="E21" s="946"/>
      <c r="F21" s="946"/>
      <c r="G21" s="946"/>
      <c r="H21" s="946"/>
      <c r="I21" s="25"/>
      <c r="J21" s="25"/>
    </row>
    <row r="22" spans="1:10" x14ac:dyDescent="0.3">
      <c r="A22" s="160"/>
      <c r="B22" s="160"/>
      <c r="C22" s="160"/>
      <c r="D22" s="160"/>
      <c r="E22" s="160"/>
      <c r="F22" s="160"/>
      <c r="G22" s="160"/>
      <c r="H22" s="160"/>
      <c r="I22" s="16"/>
      <c r="J22" s="16"/>
    </row>
    <row r="23" spans="1:10" x14ac:dyDescent="0.3">
      <c r="A23" s="295"/>
      <c r="B23" s="295"/>
      <c r="C23" s="295"/>
      <c r="D23" s="295"/>
      <c r="E23" s="295"/>
      <c r="F23" s="295"/>
      <c r="G23" s="295"/>
      <c r="H23" s="295"/>
      <c r="I23" s="16"/>
      <c r="J23" s="16"/>
    </row>
    <row r="24" spans="1:10" x14ac:dyDescent="0.3">
      <c r="A24" s="295"/>
      <c r="B24" s="295"/>
      <c r="C24" s="295"/>
      <c r="D24" s="295"/>
      <c r="E24" s="295"/>
      <c r="F24" s="295"/>
      <c r="G24" s="295"/>
      <c r="H24" s="295"/>
      <c r="I24" s="16"/>
      <c r="J24" s="16"/>
    </row>
    <row r="25" spans="1:10" x14ac:dyDescent="0.3">
      <c r="A25" s="286"/>
      <c r="B25" s="286"/>
      <c r="C25" s="286"/>
      <c r="D25" s="286"/>
      <c r="E25" s="286"/>
      <c r="F25" s="286"/>
      <c r="G25" s="286"/>
      <c r="H25" s="286"/>
    </row>
    <row r="26" spans="1:10" x14ac:dyDescent="0.3">
      <c r="A26" s="286"/>
      <c r="B26" s="286"/>
      <c r="C26" s="286"/>
      <c r="D26" s="286"/>
      <c r="E26" s="286"/>
      <c r="F26" s="286"/>
      <c r="G26" s="286"/>
      <c r="H26" s="286"/>
    </row>
  </sheetData>
  <sheetProtection selectLockedCells="1"/>
  <customSheetViews>
    <customSheetView guid="{7C66BF0C-1E54-4D44-A66B-E72413F39A39}" showPageBreaks="1" showGridLines="0" showRowCol="0" view="pageLayout" showRuler="0">
      <selection activeCell="D8" sqref="D8:H8"/>
    </customSheetView>
  </customSheetViews>
  <mergeCells count="21">
    <mergeCell ref="A20:H20"/>
    <mergeCell ref="A21:H21"/>
    <mergeCell ref="A1:H1"/>
    <mergeCell ref="A2:H2"/>
    <mergeCell ref="A3:H3"/>
    <mergeCell ref="A19:H19"/>
    <mergeCell ref="A6:H6"/>
    <mergeCell ref="A18:H18"/>
    <mergeCell ref="A17:H17"/>
    <mergeCell ref="A4:B4"/>
    <mergeCell ref="C4:D4"/>
    <mergeCell ref="D11:H11"/>
    <mergeCell ref="D12:F12"/>
    <mergeCell ref="A15:H15"/>
    <mergeCell ref="A16:H16"/>
    <mergeCell ref="D10:H10"/>
    <mergeCell ref="F4:H4"/>
    <mergeCell ref="E5:H5"/>
    <mergeCell ref="A7:C7"/>
    <mergeCell ref="D8:H8"/>
    <mergeCell ref="A8:C8"/>
  </mergeCells>
  <conditionalFormatting sqref="J1:J3">
    <cfRule type="cellIs" dxfId="3" priority="6" operator="equal">
      <formula>0</formula>
    </cfRule>
  </conditionalFormatting>
  <conditionalFormatting sqref="D10:H10">
    <cfRule type="expression" dxfId="2" priority="3">
      <formula>$D$10="Submission Checklist NOT CERTIFIED! ITEMS MAY BE MISSING! Please review."</formula>
    </cfRule>
  </conditionalFormatting>
  <conditionalFormatting sqref="E5 D8 D12 H12">
    <cfRule type="expression" dxfId="1" priority="2">
      <formula>$D$10="Submission Checklist NOT CERTIFIED! ITEMS MAY BE MISSING! Please review."</formula>
    </cfRule>
  </conditionalFormatting>
  <conditionalFormatting sqref="D11:H11">
    <cfRule type="expression" dxfId="0" priority="1">
      <formula>$D$11="Please Review Acknowledgements as Initialed Certification Missing!"</formula>
    </cfRule>
  </conditionalFormatting>
  <printOptions horizontalCentered="1"/>
  <pageMargins left="0.45" right="0.45" top="0.5" bottom="0.5" header="0.5" footer="0.3"/>
  <pageSetup paperSize="3" fitToHeight="0" orientation="landscape" r:id="rId1"/>
  <headerFooter>
    <oddFooter xml:space="preserve">&amp;L&amp;"Garamond,Bold"&amp;12Real Estate Application 2020&amp;R&amp;"Garamond,Bold"&amp;12 23-&amp;P </oddFooter>
  </headerFooter>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0.34998626667073579"/>
    <pageSetUpPr fitToPage="1"/>
  </sheetPr>
  <dimension ref="A1:D81"/>
  <sheetViews>
    <sheetView showGridLines="0" showRowColHeaders="0" showRuler="0" view="pageLayout" topLeftCell="A2" zoomScale="150" zoomScaleNormal="100" zoomScaleSheetLayoutView="100" zoomScalePageLayoutView="150" workbookViewId="0">
      <selection activeCell="B11" sqref="B11:B12"/>
    </sheetView>
  </sheetViews>
  <sheetFormatPr defaultColWidth="9.140625" defaultRowHeight="16.5" x14ac:dyDescent="0.25"/>
  <cols>
    <col min="1" max="1" width="24.140625" style="10" customWidth="1"/>
    <col min="2" max="2" width="58.7109375" style="10" customWidth="1"/>
    <col min="3" max="3" width="8.28515625" style="41" customWidth="1"/>
    <col min="4" max="16384" width="9.140625" style="10"/>
  </cols>
  <sheetData>
    <row r="1" spans="1:4" ht="15.75" customHeight="1" x14ac:dyDescent="0.25">
      <c r="A1" s="970"/>
      <c r="B1" s="7"/>
      <c r="C1" s="139"/>
    </row>
    <row r="2" spans="1:4" ht="15.75" customHeight="1" x14ac:dyDescent="0.25">
      <c r="A2" s="970"/>
      <c r="B2" s="7"/>
      <c r="C2" s="139"/>
    </row>
    <row r="3" spans="1:4" x14ac:dyDescent="0.25">
      <c r="A3" s="970"/>
      <c r="B3" s="7"/>
      <c r="C3" s="139"/>
    </row>
    <row r="4" spans="1:4" x14ac:dyDescent="0.25">
      <c r="A4" s="970"/>
      <c r="B4" s="7"/>
      <c r="C4" s="139"/>
    </row>
    <row r="5" spans="1:4" ht="2.25" customHeight="1" x14ac:dyDescent="0.25">
      <c r="A5" s="142"/>
      <c r="B5" s="7"/>
      <c r="C5" s="139"/>
    </row>
    <row r="6" spans="1:4" s="28" customFormat="1" ht="23.25" customHeight="1" x14ac:dyDescent="0.3">
      <c r="A6" s="986" t="s">
        <v>145</v>
      </c>
      <c r="B6" s="986"/>
      <c r="C6" s="986"/>
    </row>
    <row r="7" spans="1:4" s="28" customFormat="1" ht="17.25" customHeight="1" thickBot="1" x14ac:dyDescent="0.35">
      <c r="A7" s="983" t="s">
        <v>222</v>
      </c>
      <c r="B7" s="984"/>
      <c r="C7" s="984"/>
    </row>
    <row r="8" spans="1:4" s="28" customFormat="1" ht="4.5" customHeight="1" x14ac:dyDescent="0.3">
      <c r="A8" s="46"/>
      <c r="B8" s="138"/>
      <c r="C8" s="47"/>
    </row>
    <row r="9" spans="1:4" s="28" customFormat="1" ht="171.75" customHeight="1" x14ac:dyDescent="0.3">
      <c r="A9" s="373" t="s">
        <v>278</v>
      </c>
      <c r="B9" s="374" t="s">
        <v>380</v>
      </c>
      <c r="C9" s="375" t="s">
        <v>357</v>
      </c>
    </row>
    <row r="10" spans="1:4" s="28" customFormat="1" ht="23.25" customHeight="1" x14ac:dyDescent="0.3">
      <c r="A10" s="353"/>
      <c r="B10" s="361" t="s">
        <v>351</v>
      </c>
      <c r="C10" s="360"/>
    </row>
    <row r="11" spans="1:4" s="28" customFormat="1" ht="303" customHeight="1" x14ac:dyDescent="0.3">
      <c r="A11" s="143" t="s">
        <v>383</v>
      </c>
      <c r="B11" s="985" t="s">
        <v>295</v>
      </c>
      <c r="C11" s="370" t="s">
        <v>357</v>
      </c>
    </row>
    <row r="12" spans="1:4" s="28" customFormat="1" ht="18" hidden="1" customHeight="1" x14ac:dyDescent="0.3">
      <c r="A12" s="144"/>
      <c r="B12" s="985"/>
      <c r="C12" s="371"/>
    </row>
    <row r="13" spans="1:4" s="28" customFormat="1" ht="18" customHeight="1" x14ac:dyDescent="0.3">
      <c r="A13" s="493"/>
      <c r="B13" s="495"/>
      <c r="C13" s="371"/>
    </row>
    <row r="14" spans="1:4" s="28" customFormat="1" ht="36" customHeight="1" x14ac:dyDescent="0.3">
      <c r="A14" s="213"/>
      <c r="B14" s="503" t="s">
        <v>600</v>
      </c>
      <c r="C14" s="371"/>
      <c r="D14" s="111"/>
    </row>
    <row r="15" spans="1:4" s="28" customFormat="1" ht="39.75" customHeight="1" x14ac:dyDescent="0.3">
      <c r="A15" s="354"/>
      <c r="B15" s="503" t="s">
        <v>601</v>
      </c>
      <c r="C15" s="371"/>
    </row>
    <row r="16" spans="1:4" s="28" customFormat="1" ht="54" customHeight="1" x14ac:dyDescent="0.3">
      <c r="A16" s="213"/>
      <c r="B16" s="243"/>
      <c r="C16" s="371"/>
    </row>
    <row r="17" spans="1:3" s="28" customFormat="1" ht="18.75" customHeight="1" x14ac:dyDescent="0.3">
      <c r="A17" s="145"/>
      <c r="B17" s="244"/>
      <c r="C17" s="372"/>
    </row>
    <row r="18" spans="1:3" s="28" customFormat="1" ht="122.25" customHeight="1" x14ac:dyDescent="0.3">
      <c r="A18" s="376" t="s">
        <v>240</v>
      </c>
      <c r="B18" s="377" t="s">
        <v>382</v>
      </c>
      <c r="C18" s="962" t="s">
        <v>357</v>
      </c>
    </row>
    <row r="19" spans="1:3" s="28" customFormat="1" ht="15.75" customHeight="1" x14ac:dyDescent="0.3">
      <c r="A19" s="378"/>
      <c r="B19" s="379" t="s">
        <v>241</v>
      </c>
      <c r="C19" s="963"/>
    </row>
    <row r="20" spans="1:3" s="28" customFormat="1" x14ac:dyDescent="0.3">
      <c r="A20" s="380"/>
      <c r="B20" s="381"/>
      <c r="C20" s="964"/>
    </row>
    <row r="21" spans="1:3" s="28" customFormat="1" ht="32.25" customHeight="1" x14ac:dyDescent="0.3">
      <c r="A21" s="147" t="s">
        <v>169</v>
      </c>
      <c r="B21" s="148" t="s">
        <v>170</v>
      </c>
      <c r="C21" s="965" t="s">
        <v>357</v>
      </c>
    </row>
    <row r="22" spans="1:3" s="28" customFormat="1" ht="15" customHeight="1" x14ac:dyDescent="0.3">
      <c r="A22" s="149"/>
      <c r="B22" s="469" t="s">
        <v>449</v>
      </c>
      <c r="C22" s="966"/>
    </row>
    <row r="23" spans="1:3" s="28" customFormat="1" x14ac:dyDescent="0.3">
      <c r="A23" s="151"/>
      <c r="B23" s="150"/>
      <c r="C23" s="967"/>
    </row>
    <row r="24" spans="1:3" s="43" customFormat="1" ht="15.75" x14ac:dyDescent="0.25">
      <c r="A24" s="951" t="s">
        <v>606</v>
      </c>
      <c r="B24" s="968" t="s">
        <v>603</v>
      </c>
      <c r="C24" s="954"/>
    </row>
    <row r="25" spans="1:3" s="43" customFormat="1" ht="15.75" x14ac:dyDescent="0.25">
      <c r="A25" s="952"/>
      <c r="B25" s="969"/>
      <c r="C25" s="955"/>
    </row>
    <row r="26" spans="1:3" s="6" customFormat="1" ht="35.25" customHeight="1" x14ac:dyDescent="0.25">
      <c r="A26" s="953"/>
      <c r="B26" s="505" t="s">
        <v>605</v>
      </c>
      <c r="C26" s="956"/>
    </row>
    <row r="27" spans="1:3" s="28" customFormat="1" ht="60" x14ac:dyDescent="0.3">
      <c r="A27" s="152" t="s">
        <v>220</v>
      </c>
      <c r="B27" s="148" t="s">
        <v>221</v>
      </c>
      <c r="C27" s="965" t="s">
        <v>357</v>
      </c>
    </row>
    <row r="28" spans="1:3" s="28" customFormat="1" x14ac:dyDescent="0.3">
      <c r="A28" s="153"/>
      <c r="B28" s="154"/>
      <c r="C28" s="967"/>
    </row>
    <row r="29" spans="1:3" s="6" customFormat="1" ht="15" x14ac:dyDescent="0.25">
      <c r="A29" s="951"/>
      <c r="B29" s="377"/>
      <c r="C29" s="962"/>
    </row>
    <row r="30" spans="1:3" s="6" customFormat="1" ht="15.75" customHeight="1" x14ac:dyDescent="0.25">
      <c r="A30" s="952"/>
      <c r="B30" s="383"/>
      <c r="C30" s="963"/>
    </row>
    <row r="31" spans="1:3" s="6" customFormat="1" ht="15.75" customHeight="1" x14ac:dyDescent="0.25">
      <c r="A31" s="952"/>
      <c r="B31" s="383"/>
      <c r="C31" s="963"/>
    </row>
    <row r="32" spans="1:3" s="6" customFormat="1" ht="15.75" customHeight="1" x14ac:dyDescent="0.25">
      <c r="A32" s="953"/>
      <c r="B32" s="382"/>
      <c r="C32" s="964"/>
    </row>
    <row r="33" spans="1:4" s="28" customFormat="1" x14ac:dyDescent="0.3">
      <c r="A33" s="152"/>
      <c r="B33" s="148"/>
      <c r="C33" s="965"/>
    </row>
    <row r="34" spans="1:4" s="28" customFormat="1" x14ac:dyDescent="0.3">
      <c r="A34" s="155"/>
      <c r="B34" s="156"/>
      <c r="C34" s="966"/>
    </row>
    <row r="35" spans="1:4" s="28" customFormat="1" x14ac:dyDescent="0.3">
      <c r="A35" s="153"/>
      <c r="B35" s="154"/>
      <c r="C35" s="967"/>
    </row>
    <row r="36" spans="1:4" s="28" customFormat="1" ht="45" x14ac:dyDescent="0.3">
      <c r="A36" s="384" t="s">
        <v>218</v>
      </c>
      <c r="B36" s="377" t="s">
        <v>458</v>
      </c>
      <c r="C36" s="962" t="s">
        <v>357</v>
      </c>
    </row>
    <row r="37" spans="1:4" s="28" customFormat="1" x14ac:dyDescent="0.3">
      <c r="A37" s="385"/>
      <c r="B37" s="386"/>
      <c r="C37" s="963"/>
    </row>
    <row r="38" spans="1:4" s="28" customFormat="1" x14ac:dyDescent="0.3">
      <c r="A38" s="387"/>
      <c r="B38" s="450" t="s">
        <v>459</v>
      </c>
      <c r="C38" s="964"/>
    </row>
    <row r="39" spans="1:4" s="28" customFormat="1" ht="105" x14ac:dyDescent="0.3">
      <c r="A39" s="152" t="s">
        <v>14</v>
      </c>
      <c r="B39" s="148" t="s">
        <v>269</v>
      </c>
      <c r="C39" s="965" t="s">
        <v>357</v>
      </c>
    </row>
    <row r="40" spans="1:4" s="28" customFormat="1" ht="4.5" customHeight="1" x14ac:dyDescent="0.3">
      <c r="A40" s="151"/>
      <c r="B40" s="150"/>
      <c r="C40" s="967"/>
    </row>
    <row r="41" spans="1:4" s="28" customFormat="1" ht="45" x14ac:dyDescent="0.3">
      <c r="A41" s="957" t="s">
        <v>223</v>
      </c>
      <c r="B41" s="377" t="s">
        <v>587</v>
      </c>
      <c r="C41" s="390" t="s">
        <v>357</v>
      </c>
    </row>
    <row r="42" spans="1:4" s="28" customFormat="1" x14ac:dyDescent="0.3">
      <c r="A42" s="961"/>
      <c r="B42" s="448" t="s">
        <v>460</v>
      </c>
      <c r="C42" s="388"/>
      <c r="D42" s="111"/>
    </row>
    <row r="43" spans="1:4" s="28" customFormat="1" ht="4.5" customHeight="1" x14ac:dyDescent="0.3">
      <c r="A43" s="958"/>
      <c r="B43" s="381"/>
      <c r="C43" s="389"/>
    </row>
    <row r="44" spans="1:4" s="28" customFormat="1" ht="137.25" customHeight="1" x14ac:dyDescent="0.3">
      <c r="A44" s="977" t="s">
        <v>361</v>
      </c>
      <c r="B44" s="148" t="s">
        <v>599</v>
      </c>
      <c r="C44" s="965" t="s">
        <v>357</v>
      </c>
    </row>
    <row r="45" spans="1:4" s="28" customFormat="1" ht="137.25" customHeight="1" x14ac:dyDescent="0.3">
      <c r="A45" s="978"/>
      <c r="B45" s="148"/>
      <c r="C45" s="976"/>
    </row>
    <row r="46" spans="1:4" s="28" customFormat="1" ht="28.5" customHeight="1" x14ac:dyDescent="0.3">
      <c r="A46" s="979"/>
      <c r="B46" s="497" t="s">
        <v>360</v>
      </c>
      <c r="C46" s="976"/>
      <c r="D46" s="111"/>
    </row>
    <row r="47" spans="1:4" s="28" customFormat="1" ht="92.25" customHeight="1" x14ac:dyDescent="0.3">
      <c r="A47" s="980"/>
      <c r="B47" s="504" t="s">
        <v>602</v>
      </c>
      <c r="C47" s="967"/>
    </row>
    <row r="48" spans="1:4" s="28" customFormat="1" x14ac:dyDescent="0.3">
      <c r="A48" s="957"/>
      <c r="B48" s="401"/>
      <c r="C48" s="959"/>
    </row>
    <row r="49" spans="1:3" s="28" customFormat="1" x14ac:dyDescent="0.3">
      <c r="A49" s="958"/>
      <c r="B49" s="402"/>
      <c r="C49" s="960"/>
    </row>
    <row r="50" spans="1:3" s="28" customFormat="1" ht="39" customHeight="1" x14ac:dyDescent="0.3">
      <c r="A50" s="407" t="s">
        <v>389</v>
      </c>
      <c r="B50" s="408" t="s">
        <v>441</v>
      </c>
      <c r="C50" s="409" t="s">
        <v>357</v>
      </c>
    </row>
    <row r="51" spans="1:3" s="28" customFormat="1" x14ac:dyDescent="0.3">
      <c r="A51" s="410"/>
      <c r="B51" s="411" t="s">
        <v>440</v>
      </c>
      <c r="C51" s="412"/>
    </row>
    <row r="52" spans="1:3" s="28" customFormat="1" x14ac:dyDescent="0.3">
      <c r="A52" s="405"/>
      <c r="B52" s="413"/>
      <c r="C52" s="406"/>
    </row>
    <row r="53" spans="1:3" s="28" customFormat="1" ht="300" x14ac:dyDescent="0.3">
      <c r="A53" s="399" t="s">
        <v>279</v>
      </c>
      <c r="B53" s="377" t="s">
        <v>354</v>
      </c>
      <c r="C53" s="973" t="s">
        <v>357</v>
      </c>
    </row>
    <row r="54" spans="1:3" s="28" customFormat="1" ht="79.5" customHeight="1" x14ac:dyDescent="0.3">
      <c r="A54" s="399"/>
      <c r="B54" s="498"/>
      <c r="C54" s="973"/>
    </row>
    <row r="55" spans="1:3" s="28" customFormat="1" ht="33" customHeight="1" x14ac:dyDescent="0.3">
      <c r="A55" s="399"/>
      <c r="B55" s="497" t="s">
        <v>358</v>
      </c>
      <c r="C55" s="973"/>
    </row>
    <row r="56" spans="1:3" s="28" customFormat="1" ht="60" customHeight="1" x14ac:dyDescent="0.3">
      <c r="A56" s="385"/>
      <c r="B56" s="499" t="s">
        <v>359</v>
      </c>
      <c r="C56" s="963"/>
    </row>
    <row r="57" spans="1:3" s="28" customFormat="1" ht="198" hidden="1" customHeight="1" x14ac:dyDescent="0.3">
      <c r="A57" s="151"/>
      <c r="B57" s="500"/>
      <c r="C57" s="146"/>
    </row>
    <row r="58" spans="1:3" s="28" customFormat="1" x14ac:dyDescent="0.3">
      <c r="A58" s="407" t="s">
        <v>9</v>
      </c>
      <c r="B58" s="981" t="s">
        <v>408</v>
      </c>
      <c r="C58" s="974" t="s">
        <v>357</v>
      </c>
    </row>
    <row r="59" spans="1:3" s="28" customFormat="1" ht="391.5" customHeight="1" x14ac:dyDescent="0.3">
      <c r="A59" s="403"/>
      <c r="B59" s="982"/>
      <c r="C59" s="975"/>
    </row>
    <row r="60" spans="1:3" s="28" customFormat="1" ht="22.5" customHeight="1" x14ac:dyDescent="0.3">
      <c r="A60" s="404"/>
      <c r="B60" s="414"/>
      <c r="C60" s="415"/>
    </row>
    <row r="61" spans="1:3" s="28" customFormat="1" ht="17.25" customHeight="1" x14ac:dyDescent="0.3">
      <c r="A61" s="405"/>
      <c r="B61" s="416"/>
      <c r="C61" s="417"/>
    </row>
    <row r="62" spans="1:3" s="28" customFormat="1" ht="47.25" customHeight="1" x14ac:dyDescent="0.3">
      <c r="A62" s="376" t="s">
        <v>444</v>
      </c>
      <c r="B62" s="377" t="s">
        <v>443</v>
      </c>
      <c r="C62" s="962" t="s">
        <v>357</v>
      </c>
    </row>
    <row r="63" spans="1:3" s="28" customFormat="1" ht="15.75" customHeight="1" x14ac:dyDescent="0.3">
      <c r="A63" s="376" t="s">
        <v>445</v>
      </c>
      <c r="B63" s="418" t="s">
        <v>442</v>
      </c>
      <c r="C63" s="963"/>
    </row>
    <row r="64" spans="1:3" s="28" customFormat="1" ht="18.75" customHeight="1" x14ac:dyDescent="0.3">
      <c r="A64" s="376" t="s">
        <v>447</v>
      </c>
      <c r="B64" s="447" t="s">
        <v>446</v>
      </c>
      <c r="C64" s="963"/>
    </row>
    <row r="65" spans="1:3" s="28" customFormat="1" x14ac:dyDescent="0.3">
      <c r="A65" s="449" t="s">
        <v>427</v>
      </c>
      <c r="B65" s="448" t="s">
        <v>448</v>
      </c>
      <c r="C65" s="963"/>
    </row>
    <row r="66" spans="1:3" s="28" customFormat="1" x14ac:dyDescent="0.3">
      <c r="A66" s="387"/>
      <c r="B66" s="381"/>
      <c r="C66" s="964"/>
    </row>
    <row r="67" spans="1:3" s="28" customFormat="1" ht="73.5" customHeight="1" x14ac:dyDescent="0.3">
      <c r="A67" s="422" t="s">
        <v>356</v>
      </c>
      <c r="B67" s="423" t="s">
        <v>355</v>
      </c>
      <c r="C67" s="424" t="s">
        <v>357</v>
      </c>
    </row>
    <row r="68" spans="1:3" s="28" customFormat="1" ht="81" customHeight="1" x14ac:dyDescent="0.3">
      <c r="A68" s="419" t="s">
        <v>235</v>
      </c>
      <c r="B68" s="420" t="s">
        <v>463</v>
      </c>
      <c r="C68" s="971" t="s">
        <v>357</v>
      </c>
    </row>
    <row r="69" spans="1:3" s="28" customFormat="1" ht="18" customHeight="1" x14ac:dyDescent="0.3">
      <c r="A69" s="421"/>
      <c r="B69" s="450" t="s">
        <v>462</v>
      </c>
      <c r="C69" s="972"/>
    </row>
    <row r="70" spans="1:3" s="28" customFormat="1" x14ac:dyDescent="0.3">
      <c r="A70" s="108"/>
      <c r="B70" s="102"/>
      <c r="C70" s="107"/>
    </row>
    <row r="71" spans="1:3" s="28" customFormat="1" x14ac:dyDescent="0.3">
      <c r="A71" s="70"/>
      <c r="B71" s="70"/>
      <c r="C71" s="107"/>
    </row>
    <row r="72" spans="1:3" s="28" customFormat="1" x14ac:dyDescent="0.3">
      <c r="A72" s="109"/>
      <c r="B72" s="70"/>
      <c r="C72" s="107"/>
    </row>
    <row r="73" spans="1:3" s="28" customFormat="1" x14ac:dyDescent="0.3">
      <c r="A73" s="109"/>
      <c r="B73" s="70"/>
      <c r="C73" s="107"/>
    </row>
    <row r="74" spans="1:3" s="28" customFormat="1" x14ac:dyDescent="0.3">
      <c r="A74" s="109"/>
      <c r="B74" s="70"/>
      <c r="C74" s="107"/>
    </row>
    <row r="75" spans="1:3" s="28" customFormat="1" ht="9.9499999999999993" customHeight="1" x14ac:dyDescent="0.3">
      <c r="A75" s="109"/>
      <c r="B75" s="70"/>
      <c r="C75" s="107"/>
    </row>
    <row r="76" spans="1:3" s="28" customFormat="1" ht="42" customHeight="1" x14ac:dyDescent="0.3">
      <c r="A76" s="109"/>
      <c r="B76" s="70"/>
      <c r="C76" s="107"/>
    </row>
    <row r="77" spans="1:3" s="28" customFormat="1" ht="15.75" customHeight="1" x14ac:dyDescent="0.3">
      <c r="A77" s="70"/>
      <c r="B77" s="70"/>
      <c r="C77" s="107"/>
    </row>
    <row r="78" spans="1:3" s="28" customFormat="1" x14ac:dyDescent="0.3">
      <c r="A78" s="110"/>
      <c r="B78" s="70"/>
      <c r="C78" s="107"/>
    </row>
    <row r="79" spans="1:3" s="28" customFormat="1" x14ac:dyDescent="0.3">
      <c r="A79" s="70"/>
      <c r="B79" s="70"/>
      <c r="C79" s="107"/>
    </row>
    <row r="80" spans="1:3" ht="15" x14ac:dyDescent="0.25">
      <c r="A80" s="70"/>
      <c r="B80" s="70"/>
      <c r="C80" s="107"/>
    </row>
    <row r="81" spans="1:3" ht="15" x14ac:dyDescent="0.25">
      <c r="A81" s="70"/>
      <c r="B81" s="70"/>
      <c r="C81" s="107"/>
    </row>
  </sheetData>
  <sheetProtection algorithmName="SHA-512" hashValue="GCfRW8KIg5DvzWSZ2J9auR1YUj0Trj7ocPhRkcHa5Lohi2zxezjv/GhiD7c+O2btV+AcX9pVskyw/i43hgGCjA==" saltValue="e6mftRgSZGTNDxeELLJ2hQ==" spinCount="100000" sheet="1" objects="1" scenarios="1"/>
  <customSheetViews>
    <customSheetView guid="{7C66BF0C-1E54-4D44-A66B-E72413F39A39}" showPageBreaks="1" showGridLines="0" showRowCol="0" view="pageLayout" showRuler="0" topLeftCell="A13">
      <selection activeCell="C18" sqref="C18"/>
    </customSheetView>
  </customSheetViews>
  <mergeCells count="25">
    <mergeCell ref="A1:A4"/>
    <mergeCell ref="C18:C20"/>
    <mergeCell ref="C62:C66"/>
    <mergeCell ref="C68:C69"/>
    <mergeCell ref="C53:C56"/>
    <mergeCell ref="C39:C40"/>
    <mergeCell ref="C58:C59"/>
    <mergeCell ref="C44:C47"/>
    <mergeCell ref="A44:A47"/>
    <mergeCell ref="B58:B59"/>
    <mergeCell ref="A7:C7"/>
    <mergeCell ref="B11:B12"/>
    <mergeCell ref="A6:C6"/>
    <mergeCell ref="A29:A32"/>
    <mergeCell ref="C29:C32"/>
    <mergeCell ref="C21:C23"/>
    <mergeCell ref="A24:A26"/>
    <mergeCell ref="C24:C26"/>
    <mergeCell ref="A48:A49"/>
    <mergeCell ref="C48:C49"/>
    <mergeCell ref="A41:A43"/>
    <mergeCell ref="C36:C38"/>
    <mergeCell ref="C33:C35"/>
    <mergeCell ref="C27:C28"/>
    <mergeCell ref="B24:B25"/>
  </mergeCells>
  <hyperlinks>
    <hyperlink ref="C21" location="'Development Information'!A1" display="ë" xr:uid="{00000000-0004-0000-1700-000002000000}"/>
    <hyperlink ref="C27" location="'Location Amenities'!A1" display="&lt;&lt;" xr:uid="{00000000-0004-0000-1700-000004000000}"/>
    <hyperlink ref="C36" location="'Location Amenities'!A1" display="&lt;&lt;" xr:uid="{00000000-0004-0000-1700-000006000000}"/>
    <hyperlink ref="C41" location="'Development Information'!D16" display="&lt;&lt;" xr:uid="{00000000-0004-0000-1700-000008000000}"/>
    <hyperlink ref="B69" r:id="rId1" xr:uid="{00000000-0004-0000-1700-000009000000}"/>
    <hyperlink ref="B19" r:id="rId2" xr:uid="{00000000-0004-0000-1700-00000A000000}"/>
    <hyperlink ref="C18" location="'Development Information'!A1" display="ë" xr:uid="{00000000-0004-0000-1700-00000B000000}"/>
    <hyperlink ref="C11" location="CDBG_Return" display="&lt;&lt;" xr:uid="{00000000-0004-0000-1700-00000E000000}"/>
    <hyperlink ref="C62" location="'Development Information'!A1" display="ë" xr:uid="{00000000-0004-0000-1700-000010000000}"/>
    <hyperlink ref="C68" location="Zoning" display="&lt;&lt;" xr:uid="{00000000-0004-0000-1700-000011000000}"/>
    <hyperlink ref="C50" location="'Development Information'!D19" display="&lt;&lt;" xr:uid="{00000000-0004-0000-1700-000012000000}"/>
    <hyperlink ref="C9" location="Return_BenData" display="&lt;&lt;" xr:uid="{00000000-0004-0000-1700-000013000000}"/>
    <hyperlink ref="C39" location="'Project Readiness'!A1" display="&lt;&lt;" xr:uid="{00000000-0004-0000-1700-000014000000}"/>
    <hyperlink ref="C53" location="Section3" display="&lt;&lt;" xr:uid="{00000000-0004-0000-1700-000016000000}"/>
    <hyperlink ref="C58" location="'Development Funding'!D39" display="&lt;&lt;" xr:uid="{00000000-0004-0000-1700-00001F000000}"/>
    <hyperlink ref="C67" location="'Threshold Requirements'!F23" display="&lt;&lt;" xr:uid="{00000000-0004-0000-1700-000024000000}"/>
    <hyperlink ref="B56" r:id="rId3" xr:uid="{00000000-0004-0000-1700-000026000000}"/>
    <hyperlink ref="C44" location="'Project Readiness'!A1" display="&lt;&lt;" xr:uid="{00000000-0004-0000-1700-000027000000}"/>
    <hyperlink ref="C44:C47" location="'Threshold Requirements'!F25" display="'Threshold Requirements'!F25" xr:uid="{00000000-0004-0000-1700-000028000000}"/>
    <hyperlink ref="B64" r:id="rId4" xr:uid="{32DB4975-7F64-4A48-BD50-CB69BE124E9C}"/>
    <hyperlink ref="B65" r:id="rId5" xr:uid="{96FAD5DF-0064-964C-891E-0105ECDECA79}"/>
    <hyperlink ref="B22" r:id="rId6" xr:uid="{CCF28927-5D57-CE49-AF4F-24B96787B57E}"/>
    <hyperlink ref="B38" r:id="rId7" xr:uid="{76A57E60-5BC1-4D4A-8A5C-9FA79DA46B9B}"/>
    <hyperlink ref="B42" r:id="rId8" xr:uid="{E65D3CFB-1A58-4B6F-8622-4067BA2CD94A}"/>
    <hyperlink ref="B14" r:id="rId9" display="HUD Regulations on CDBG funding and eligible activities Part 1 - 3" xr:uid="{94A75A94-ED19-4A4E-9832-AE7AD11A9D62}"/>
    <hyperlink ref="B15" r:id="rId10" display="HUD Regulations on CDBG funding and eligible activities Part 4" xr:uid="{13349D4B-A1BA-4F26-8234-861BBFBEED0E}"/>
    <hyperlink ref="B26" r:id="rId11" xr:uid="{31B33416-68BC-44E5-BD9B-C6D5A0906EA1}"/>
  </hyperlinks>
  <printOptions horizontalCentered="1"/>
  <pageMargins left="0.45" right="0.45" top="0.5" bottom="0.5" header="0.5" footer="0.3"/>
  <pageSetup paperSize="3" fitToHeight="0" orientation="landscape" r:id="rId12"/>
  <headerFooter>
    <oddFooter xml:space="preserve">&amp;L&amp;"Garamond,Bold"&amp;12Real Estate Application 2020&amp;R&amp;"Garamond,Bold"&amp;12 24-&amp;P </oddFooter>
  </headerFooter>
  <rowBreaks count="4" manualBreakCount="4">
    <brk id="9" max="2" man="1"/>
    <brk id="17" max="16383" man="1"/>
    <brk id="32" max="2" man="1"/>
    <brk id="57" max="2" man="1"/>
  </rowBreaks>
  <drawing r:id="rId13"/>
  <legacyDrawing r:id="rId14"/>
  <oleObjects>
    <mc:AlternateContent xmlns:mc="http://schemas.openxmlformats.org/markup-compatibility/2006">
      <mc:Choice Requires="x14">
        <oleObject progId="Acrobat.Document.11" dvAspect="DVASPECT_ICON" shapeId="69633" r:id="rId15">
          <objectPr defaultSize="0" autoPict="0" r:id="rId16">
            <anchor moveWithCells="1" sizeWithCells="1">
              <from>
                <xdr:col>1</xdr:col>
                <xdr:colOff>2295525</xdr:colOff>
                <xdr:row>53</xdr:row>
                <xdr:rowOff>104775</xdr:rowOff>
              </from>
              <to>
                <xdr:col>1</xdr:col>
                <xdr:colOff>3362325</xdr:colOff>
                <xdr:row>53</xdr:row>
                <xdr:rowOff>876300</xdr:rowOff>
              </to>
            </anchor>
          </objectPr>
        </oleObject>
      </mc:Choice>
      <mc:Fallback>
        <oleObject progId="Acrobat.Document.11" dvAspect="DVASPECT_ICON" shapeId="69633" r:id="rId1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D71"/>
  <sheetViews>
    <sheetView showGridLines="0" showRowColHeaders="0" showRuler="0" view="pageLayout" topLeftCell="A55" zoomScale="115" zoomScaleNormal="100" zoomScaleSheetLayoutView="100" zoomScalePageLayoutView="115" workbookViewId="0">
      <selection activeCell="B11" sqref="B11:D11"/>
    </sheetView>
  </sheetViews>
  <sheetFormatPr defaultColWidth="9.140625" defaultRowHeight="15.75" x14ac:dyDescent="0.25"/>
  <cols>
    <col min="1" max="1" width="64.42578125" style="56" customWidth="1"/>
    <col min="2" max="2" width="11.28515625" style="56" customWidth="1"/>
    <col min="3" max="3" width="9.7109375" style="56" customWidth="1"/>
    <col min="4" max="4" width="9.140625" style="56" customWidth="1"/>
    <col min="5" max="16384" width="9.140625" style="56"/>
  </cols>
  <sheetData>
    <row r="1" spans="1:4" ht="27.75" customHeight="1" x14ac:dyDescent="0.25">
      <c r="A1" s="646" t="s">
        <v>362</v>
      </c>
      <c r="B1" s="646"/>
      <c r="C1" s="646"/>
      <c r="D1" s="646"/>
    </row>
    <row r="2" spans="1:4" ht="15.75" customHeight="1" x14ac:dyDescent="0.25">
      <c r="A2" s="647" t="s">
        <v>363</v>
      </c>
      <c r="B2" s="647"/>
      <c r="C2" s="647"/>
      <c r="D2" s="647"/>
    </row>
    <row r="3" spans="1:4" x14ac:dyDescent="0.25">
      <c r="A3" s="443"/>
      <c r="B3" s="117"/>
      <c r="C3" s="117"/>
      <c r="D3" s="117"/>
    </row>
    <row r="4" spans="1:4" ht="19.5" x14ac:dyDescent="0.25">
      <c r="A4" s="650" t="s">
        <v>477</v>
      </c>
      <c r="B4" s="650"/>
      <c r="C4" s="650"/>
      <c r="D4" s="650"/>
    </row>
    <row r="5" spans="1:4" x14ac:dyDescent="0.25">
      <c r="A5" s="651" t="s">
        <v>23</v>
      </c>
      <c r="B5" s="651"/>
      <c r="C5" s="651"/>
      <c r="D5" s="651"/>
    </row>
    <row r="6" spans="1:4" ht="19.5" x14ac:dyDescent="0.3">
      <c r="A6" s="652" t="s">
        <v>478</v>
      </c>
      <c r="B6" s="653"/>
      <c r="C6" s="653"/>
      <c r="D6" s="653"/>
    </row>
    <row r="7" spans="1:4" ht="15.75" customHeight="1" x14ac:dyDescent="0.25">
      <c r="A7" s="117"/>
      <c r="B7" s="117"/>
      <c r="C7" s="117"/>
      <c r="D7" s="117"/>
    </row>
    <row r="8" spans="1:4" ht="255" customHeight="1" x14ac:dyDescent="0.25">
      <c r="A8" s="654" t="s">
        <v>501</v>
      </c>
      <c r="B8" s="654"/>
      <c r="C8" s="654"/>
      <c r="D8" s="654"/>
    </row>
    <row r="9" spans="1:4" ht="22.5" customHeight="1" x14ac:dyDescent="0.25">
      <c r="A9" s="173" t="s">
        <v>10</v>
      </c>
      <c r="B9" s="655" t="s">
        <v>171</v>
      </c>
      <c r="C9" s="655"/>
      <c r="D9" s="655"/>
    </row>
    <row r="10" spans="1:4" ht="31.5" x14ac:dyDescent="0.25">
      <c r="A10" s="174" t="s">
        <v>366</v>
      </c>
      <c r="B10" s="656" t="s">
        <v>365</v>
      </c>
      <c r="C10" s="656"/>
      <c r="D10" s="656"/>
    </row>
    <row r="11" spans="1:4" ht="78.75" x14ac:dyDescent="0.25">
      <c r="A11" s="174" t="s">
        <v>368</v>
      </c>
      <c r="B11" s="656">
        <v>25</v>
      </c>
      <c r="C11" s="656"/>
      <c r="D11" s="656"/>
    </row>
    <row r="12" spans="1:4" ht="94.5" x14ac:dyDescent="0.25">
      <c r="A12" s="174" t="s">
        <v>367</v>
      </c>
      <c r="B12" s="656">
        <v>25</v>
      </c>
      <c r="C12" s="656"/>
      <c r="D12" s="656"/>
    </row>
    <row r="13" spans="1:4" ht="15.75" customHeight="1" x14ac:dyDescent="0.25">
      <c r="A13" s="174" t="s">
        <v>369</v>
      </c>
      <c r="B13" s="656">
        <v>10</v>
      </c>
      <c r="C13" s="656"/>
      <c r="D13" s="656"/>
    </row>
    <row r="14" spans="1:4" ht="63" x14ac:dyDescent="0.25">
      <c r="A14" s="174" t="s">
        <v>370</v>
      </c>
      <c r="B14" s="656">
        <v>10</v>
      </c>
      <c r="C14" s="656"/>
      <c r="D14" s="656"/>
    </row>
    <row r="15" spans="1:4" ht="63" x14ac:dyDescent="0.25">
      <c r="A15" s="174" t="s">
        <v>371</v>
      </c>
      <c r="B15" s="660">
        <v>10</v>
      </c>
      <c r="C15" s="661"/>
      <c r="D15" s="662"/>
    </row>
    <row r="16" spans="1:4" ht="78.75" x14ac:dyDescent="0.25">
      <c r="A16" s="174" t="s">
        <v>372</v>
      </c>
      <c r="B16" s="660">
        <v>10</v>
      </c>
      <c r="C16" s="661"/>
      <c r="D16" s="662"/>
    </row>
    <row r="17" spans="1:4" ht="63" x14ac:dyDescent="0.25">
      <c r="A17" s="441" t="s">
        <v>373</v>
      </c>
      <c r="B17" s="660">
        <v>10</v>
      </c>
      <c r="C17" s="661"/>
      <c r="D17" s="662"/>
    </row>
    <row r="18" spans="1:4" ht="15.75" customHeight="1" x14ac:dyDescent="0.25">
      <c r="A18" s="174" t="s">
        <v>374</v>
      </c>
      <c r="B18" s="656">
        <v>5</v>
      </c>
      <c r="C18" s="656"/>
      <c r="D18" s="656"/>
    </row>
    <row r="19" spans="1:4" ht="19.5" customHeight="1" x14ac:dyDescent="0.25">
      <c r="A19" s="175" t="s">
        <v>172</v>
      </c>
      <c r="B19" s="655">
        <v>105</v>
      </c>
      <c r="C19" s="655"/>
      <c r="D19" s="655"/>
    </row>
    <row r="20" spans="1:4" ht="12" customHeight="1" x14ac:dyDescent="0.25">
      <c r="A20" s="440"/>
      <c r="B20" s="440"/>
      <c r="C20" s="440"/>
      <c r="D20" s="440"/>
    </row>
    <row r="21" spans="1:4" ht="11.25" hidden="1" customHeight="1" x14ac:dyDescent="0.25">
      <c r="A21" s="121"/>
      <c r="B21" s="117"/>
      <c r="C21" s="117"/>
      <c r="D21" s="117"/>
    </row>
    <row r="22" spans="1:4" ht="162" customHeight="1" x14ac:dyDescent="0.25">
      <c r="A22" s="654" t="s">
        <v>503</v>
      </c>
      <c r="B22" s="654"/>
      <c r="C22" s="654"/>
      <c r="D22" s="654"/>
    </row>
    <row r="23" spans="1:4" ht="37.5" customHeight="1" x14ac:dyDescent="0.25">
      <c r="A23" s="654"/>
      <c r="B23" s="654"/>
      <c r="C23" s="654"/>
      <c r="D23" s="654"/>
    </row>
    <row r="24" spans="1:4" ht="234.75" customHeight="1" x14ac:dyDescent="0.25">
      <c r="A24" s="654"/>
      <c r="B24" s="654"/>
      <c r="C24" s="654"/>
      <c r="D24" s="654"/>
    </row>
    <row r="25" spans="1:4" x14ac:dyDescent="0.25">
      <c r="A25" s="121"/>
      <c r="B25" s="117"/>
      <c r="C25" s="117"/>
      <c r="D25" s="117"/>
    </row>
    <row r="26" spans="1:4" ht="9.75" customHeight="1" x14ac:dyDescent="0.25">
      <c r="A26" s="657" t="s">
        <v>280</v>
      </c>
      <c r="B26" s="657"/>
      <c r="C26" s="657"/>
      <c r="D26" s="657"/>
    </row>
    <row r="27" spans="1:4" ht="87" customHeight="1" x14ac:dyDescent="0.25">
      <c r="A27" s="657"/>
      <c r="B27" s="657"/>
      <c r="C27" s="657"/>
      <c r="D27" s="657"/>
    </row>
    <row r="28" spans="1:4" ht="15.75" customHeight="1" x14ac:dyDescent="0.25">
      <c r="A28" s="657"/>
      <c r="B28" s="667"/>
      <c r="C28" s="667"/>
      <c r="D28" s="117"/>
    </row>
    <row r="29" spans="1:4" ht="16.5" thickBot="1" x14ac:dyDescent="0.3">
      <c r="A29" s="176" t="s">
        <v>207</v>
      </c>
      <c r="B29" s="117"/>
      <c r="C29" s="117"/>
      <c r="D29" s="117"/>
    </row>
    <row r="30" spans="1:4" ht="32.25" thickBot="1" x14ac:dyDescent="0.3">
      <c r="A30" s="177" t="s">
        <v>10</v>
      </c>
      <c r="B30" s="178" t="s">
        <v>173</v>
      </c>
      <c r="C30" s="178" t="s">
        <v>174</v>
      </c>
      <c r="D30" s="178" t="s">
        <v>198</v>
      </c>
    </row>
    <row r="31" spans="1:4" ht="79.5" thickBot="1" x14ac:dyDescent="0.3">
      <c r="A31" s="179" t="s">
        <v>386</v>
      </c>
      <c r="B31" s="180" t="s">
        <v>175</v>
      </c>
      <c r="C31" s="180"/>
      <c r="D31" s="181" t="s">
        <v>199</v>
      </c>
    </row>
    <row r="32" spans="1:4" ht="47.25" customHeight="1" x14ac:dyDescent="0.25">
      <c r="A32" s="668" t="s">
        <v>387</v>
      </c>
      <c r="B32" s="665" t="s">
        <v>175</v>
      </c>
      <c r="C32" s="658"/>
      <c r="D32" s="658" t="s">
        <v>199</v>
      </c>
    </row>
    <row r="33" spans="1:4" ht="33.75" customHeight="1" thickBot="1" x14ac:dyDescent="0.3">
      <c r="A33" s="669"/>
      <c r="B33" s="666"/>
      <c r="C33" s="659"/>
      <c r="D33" s="659"/>
    </row>
    <row r="34" spans="1:4" x14ac:dyDescent="0.25">
      <c r="A34" s="182"/>
      <c r="B34" s="183"/>
      <c r="C34" s="183"/>
      <c r="D34" s="183"/>
    </row>
    <row r="35" spans="1:4" ht="16.5" thickBot="1" x14ac:dyDescent="0.3">
      <c r="A35" s="176" t="s">
        <v>206</v>
      </c>
      <c r="B35" s="183"/>
      <c r="C35" s="183"/>
      <c r="D35" s="183"/>
    </row>
    <row r="36" spans="1:4" ht="32.25" thickBot="1" x14ac:dyDescent="0.3">
      <c r="A36" s="177" t="s">
        <v>10</v>
      </c>
      <c r="B36" s="178" t="s">
        <v>173</v>
      </c>
      <c r="C36" s="178" t="s">
        <v>174</v>
      </c>
      <c r="D36" s="178" t="s">
        <v>198</v>
      </c>
    </row>
    <row r="37" spans="1:4" ht="63.75" thickBot="1" x14ac:dyDescent="0.3">
      <c r="A37" s="179" t="s">
        <v>281</v>
      </c>
      <c r="B37" s="180" t="s">
        <v>175</v>
      </c>
      <c r="C37" s="181" t="s">
        <v>199</v>
      </c>
      <c r="D37" s="180"/>
    </row>
    <row r="38" spans="1:4" ht="32.25" thickBot="1" x14ac:dyDescent="0.3">
      <c r="A38" s="179" t="s">
        <v>282</v>
      </c>
      <c r="B38" s="180" t="s">
        <v>176</v>
      </c>
      <c r="C38" s="181" t="s">
        <v>199</v>
      </c>
      <c r="D38" s="180"/>
    </row>
    <row r="39" spans="1:4" ht="32.25" thickBot="1" x14ac:dyDescent="0.3">
      <c r="A39" s="179" t="s">
        <v>177</v>
      </c>
      <c r="B39" s="180" t="s">
        <v>176</v>
      </c>
      <c r="C39" s="181" t="s">
        <v>199</v>
      </c>
      <c r="D39" s="180"/>
    </row>
    <row r="40" spans="1:4" ht="48" thickBot="1" x14ac:dyDescent="0.3">
      <c r="A40" s="179" t="s">
        <v>178</v>
      </c>
      <c r="B40" s="180" t="s">
        <v>175</v>
      </c>
      <c r="C40" s="180"/>
      <c r="D40" s="181" t="s">
        <v>199</v>
      </c>
    </row>
    <row r="41" spans="1:4" x14ac:dyDescent="0.25">
      <c r="A41" s="117"/>
      <c r="B41" s="183"/>
      <c r="C41" s="183"/>
      <c r="D41" s="183"/>
    </row>
    <row r="42" spans="1:4" ht="16.5" thickBot="1" x14ac:dyDescent="0.3">
      <c r="A42" s="176" t="s">
        <v>205</v>
      </c>
      <c r="B42" s="183"/>
      <c r="C42" s="183"/>
      <c r="D42" s="183"/>
    </row>
    <row r="43" spans="1:4" ht="33" customHeight="1" thickBot="1" x14ac:dyDescent="0.3">
      <c r="A43" s="177" t="s">
        <v>10</v>
      </c>
      <c r="B43" s="178" t="s">
        <v>173</v>
      </c>
      <c r="C43" s="178" t="s">
        <v>174</v>
      </c>
      <c r="D43" s="178" t="s">
        <v>198</v>
      </c>
    </row>
    <row r="44" spans="1:4" ht="409.5" customHeight="1" x14ac:dyDescent="0.25">
      <c r="A44" s="663" t="s">
        <v>388</v>
      </c>
      <c r="B44" s="665" t="s">
        <v>389</v>
      </c>
      <c r="C44" s="665"/>
      <c r="D44" s="658" t="s">
        <v>199</v>
      </c>
    </row>
    <row r="45" spans="1:4" ht="0.75" customHeight="1" thickBot="1" x14ac:dyDescent="0.3">
      <c r="A45" s="664"/>
      <c r="B45" s="666"/>
      <c r="C45" s="666"/>
      <c r="D45" s="659"/>
    </row>
    <row r="46" spans="1:4" ht="50.25" customHeight="1" thickBot="1" x14ac:dyDescent="0.3">
      <c r="A46" s="184" t="s">
        <v>201</v>
      </c>
      <c r="B46" s="180" t="s">
        <v>175</v>
      </c>
      <c r="C46" s="180"/>
      <c r="D46" s="181" t="s">
        <v>199</v>
      </c>
    </row>
    <row r="47" spans="1:4" ht="54" customHeight="1" x14ac:dyDescent="0.25">
      <c r="A47" s="117"/>
      <c r="B47" s="183"/>
      <c r="C47" s="183"/>
      <c r="D47" s="183"/>
    </row>
    <row r="48" spans="1:4" ht="16.5" thickBot="1" x14ac:dyDescent="0.3">
      <c r="A48" s="176" t="s">
        <v>202</v>
      </c>
      <c r="B48" s="183"/>
      <c r="C48" s="183"/>
      <c r="D48" s="183"/>
    </row>
    <row r="49" spans="1:4" ht="32.25" thickBot="1" x14ac:dyDescent="0.3">
      <c r="A49" s="177" t="s">
        <v>10</v>
      </c>
      <c r="B49" s="178" t="s">
        <v>173</v>
      </c>
      <c r="C49" s="178" t="s">
        <v>174</v>
      </c>
      <c r="D49" s="178" t="s">
        <v>198</v>
      </c>
    </row>
    <row r="50" spans="1:4" ht="32.25" thickBot="1" x14ac:dyDescent="0.3">
      <c r="A50" s="185" t="s">
        <v>283</v>
      </c>
      <c r="B50" s="180" t="s">
        <v>175</v>
      </c>
      <c r="C50" s="181" t="s">
        <v>199</v>
      </c>
      <c r="D50" s="180"/>
    </row>
    <row r="51" spans="1:4" ht="79.5" thickBot="1" x14ac:dyDescent="0.3">
      <c r="A51" s="186" t="s">
        <v>284</v>
      </c>
      <c r="B51" s="180" t="s">
        <v>175</v>
      </c>
      <c r="C51" s="181" t="s">
        <v>199</v>
      </c>
      <c r="D51" s="180"/>
    </row>
    <row r="52" spans="1:4" x14ac:dyDescent="0.25">
      <c r="A52" s="117"/>
      <c r="B52" s="183"/>
      <c r="C52" s="183"/>
      <c r="D52" s="183"/>
    </row>
    <row r="53" spans="1:4" ht="16.5" thickBot="1" x14ac:dyDescent="0.3">
      <c r="A53" s="176" t="s">
        <v>203</v>
      </c>
      <c r="B53" s="183"/>
      <c r="C53" s="183"/>
      <c r="D53" s="183"/>
    </row>
    <row r="54" spans="1:4" ht="32.25" thickBot="1" x14ac:dyDescent="0.3">
      <c r="A54" s="177" t="s">
        <v>10</v>
      </c>
      <c r="B54" s="178" t="s">
        <v>173</v>
      </c>
      <c r="C54" s="178" t="s">
        <v>174</v>
      </c>
      <c r="D54" s="178" t="s">
        <v>198</v>
      </c>
    </row>
    <row r="55" spans="1:4" ht="48" thickBot="1" x14ac:dyDescent="0.3">
      <c r="A55" s="187" t="s">
        <v>285</v>
      </c>
      <c r="B55" s="180" t="s">
        <v>200</v>
      </c>
      <c r="C55" s="180"/>
      <c r="D55" s="181" t="s">
        <v>199</v>
      </c>
    </row>
    <row r="56" spans="1:4" ht="20.25" thickBot="1" x14ac:dyDescent="0.3">
      <c r="A56" s="179" t="s">
        <v>286</v>
      </c>
      <c r="B56" s="180" t="s">
        <v>175</v>
      </c>
      <c r="C56" s="180"/>
      <c r="D56" s="181" t="s">
        <v>199</v>
      </c>
    </row>
    <row r="57" spans="1:4" x14ac:dyDescent="0.25">
      <c r="A57" s="117"/>
      <c r="B57" s="183"/>
      <c r="C57" s="183"/>
      <c r="D57" s="183"/>
    </row>
    <row r="58" spans="1:4" ht="16.5" thickBot="1" x14ac:dyDescent="0.3">
      <c r="A58" s="176" t="s">
        <v>204</v>
      </c>
      <c r="B58" s="183"/>
      <c r="C58" s="183"/>
      <c r="D58" s="183"/>
    </row>
    <row r="59" spans="1:4" ht="32.25" thickBot="1" x14ac:dyDescent="0.3">
      <c r="A59" s="177" t="s">
        <v>10</v>
      </c>
      <c r="B59" s="178" t="s">
        <v>173</v>
      </c>
      <c r="C59" s="178" t="s">
        <v>174</v>
      </c>
      <c r="D59" s="178" t="s">
        <v>198</v>
      </c>
    </row>
    <row r="60" spans="1:4" ht="48" thickBot="1" x14ac:dyDescent="0.3">
      <c r="A60" s="179" t="s">
        <v>392</v>
      </c>
      <c r="B60" s="180" t="s">
        <v>175</v>
      </c>
      <c r="C60" s="180"/>
      <c r="D60" s="181" t="s">
        <v>199</v>
      </c>
    </row>
    <row r="61" spans="1:4" ht="32.25" thickBot="1" x14ac:dyDescent="0.3">
      <c r="A61" s="179" t="s">
        <v>287</v>
      </c>
      <c r="B61" s="180" t="s">
        <v>175</v>
      </c>
      <c r="C61" s="180"/>
      <c r="D61" s="181" t="s">
        <v>199</v>
      </c>
    </row>
    <row r="62" spans="1:4" ht="32.25" thickBot="1" x14ac:dyDescent="0.3">
      <c r="A62" s="179" t="s">
        <v>313</v>
      </c>
      <c r="B62" s="180" t="s">
        <v>175</v>
      </c>
      <c r="C62" s="180"/>
      <c r="D62" s="181" t="s">
        <v>199</v>
      </c>
    </row>
    <row r="63" spans="1:4" ht="20.25" thickBot="1" x14ac:dyDescent="0.3">
      <c r="A63" s="179" t="s">
        <v>314</v>
      </c>
      <c r="B63" s="180" t="s">
        <v>175</v>
      </c>
      <c r="C63" s="180"/>
      <c r="D63" s="181" t="s">
        <v>199</v>
      </c>
    </row>
    <row r="64" spans="1:4" ht="20.25" thickBot="1" x14ac:dyDescent="0.3">
      <c r="A64" s="179" t="s">
        <v>390</v>
      </c>
      <c r="B64" s="180" t="s">
        <v>175</v>
      </c>
      <c r="C64" s="180"/>
      <c r="D64" s="181" t="s">
        <v>199</v>
      </c>
    </row>
    <row r="65" spans="1:4" ht="48" thickBot="1" x14ac:dyDescent="0.3">
      <c r="A65" s="179" t="s">
        <v>391</v>
      </c>
      <c r="B65" s="180" t="s">
        <v>175</v>
      </c>
      <c r="C65" s="180"/>
      <c r="D65" s="181" t="s">
        <v>199</v>
      </c>
    </row>
    <row r="71" spans="1:4" x14ac:dyDescent="0.25">
      <c r="A71" s="648" t="s">
        <v>344</v>
      </c>
      <c r="B71" s="649"/>
      <c r="C71" s="649"/>
      <c r="D71" s="649"/>
    </row>
  </sheetData>
  <sheetProtection algorithmName="SHA-512" hashValue="hCuZUT5V6d7C3yeie7zCdfuX3fOfLoo6PnxnJ0M43Eyy/qExMOBTdpmHOoQdF8xPTsDuGVXetPYcpfQZqO/b4A==" saltValue="ISTgTtnjuMt/vGmISPjmtQ==" spinCount="100000" sheet="1" selectLockedCells="1"/>
  <customSheetViews>
    <customSheetView guid="{7C66BF0C-1E54-4D44-A66B-E72413F39A39}" showPageBreaks="1" showGridLines="0" showRowCol="0" view="pageLayout" showRuler="0">
      <selection activeCell="A8" sqref="A8:D8"/>
    </customSheetView>
  </customSheetViews>
  <mergeCells count="29">
    <mergeCell ref="A44:A45"/>
    <mergeCell ref="B44:B45"/>
    <mergeCell ref="C44:C45"/>
    <mergeCell ref="D44:D45"/>
    <mergeCell ref="A28:C28"/>
    <mergeCell ref="A32:A33"/>
    <mergeCell ref="B32:B33"/>
    <mergeCell ref="C32:C33"/>
    <mergeCell ref="A26:D27"/>
    <mergeCell ref="D32:D33"/>
    <mergeCell ref="B15:D15"/>
    <mergeCell ref="B17:D17"/>
    <mergeCell ref="B16:D16"/>
    <mergeCell ref="A1:D1"/>
    <mergeCell ref="A2:D2"/>
    <mergeCell ref="A71:D71"/>
    <mergeCell ref="A4:D4"/>
    <mergeCell ref="A5:D5"/>
    <mergeCell ref="A6:D6"/>
    <mergeCell ref="A8:D8"/>
    <mergeCell ref="B9:D9"/>
    <mergeCell ref="B10:D10"/>
    <mergeCell ref="B11:D11"/>
    <mergeCell ref="B12:D12"/>
    <mergeCell ref="B13:D13"/>
    <mergeCell ref="B14:D14"/>
    <mergeCell ref="B18:D18"/>
    <mergeCell ref="B19:D19"/>
    <mergeCell ref="A22:D24"/>
  </mergeCells>
  <printOptions horizontalCentered="1"/>
  <pageMargins left="0.45" right="0.45" top="0.5" bottom="0.5" header="0.5" footer="0.3"/>
  <pageSetup paperSize="3" fitToHeight="0" orientation="landscape" r:id="rId1"/>
  <headerFooter differentFirst="1">
    <oddFooter xml:space="preserve">&amp;L&amp;"Garamond,Bold"&amp;12Real Estate Application 2020&amp;R&amp;"Garamond,Bold"&amp;12 2-&amp;P </oddFooter>
    <firstFooter>&amp;L&amp;"Garamond,Bold"&amp;12NEDO 2020&amp;C&amp;"Garamond,Regular"&amp;12Continued on next page&amp;R&amp;"Garamond,Bold"&amp;12 2-&amp;P</firstFooter>
  </headerFooter>
  <rowBreaks count="4" manualBreakCount="4">
    <brk id="21" max="3" man="1"/>
    <brk id="25" max="3" man="1"/>
    <brk id="41" max="3" man="1"/>
    <brk id="47" max="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pageSetUpPr fitToPage="1"/>
  </sheetPr>
  <dimension ref="A1:EB70"/>
  <sheetViews>
    <sheetView showGridLines="0" showRowColHeaders="0" tabSelected="1" showRuler="0" zoomScaleNormal="100" zoomScaleSheetLayoutView="100" zoomScalePageLayoutView="116" workbookViewId="0">
      <selection activeCell="M5" sqref="M5"/>
    </sheetView>
  </sheetViews>
  <sheetFormatPr defaultColWidth="3.42578125" defaultRowHeight="15.75" x14ac:dyDescent="0.25"/>
  <cols>
    <col min="1" max="1" width="8.140625" style="494" customWidth="1"/>
    <col min="2" max="2" width="9.42578125" style="117" customWidth="1"/>
    <col min="3" max="3" width="15.7109375" style="117" customWidth="1"/>
    <col min="4" max="4" width="15.5703125" style="117" customWidth="1"/>
    <col min="5" max="5" width="12.7109375" style="117" customWidth="1"/>
    <col min="6" max="10" width="9.28515625" style="117" customWidth="1"/>
    <col min="11" max="11" width="9.42578125" style="117" customWidth="1"/>
    <col min="12" max="12" width="9.28515625" style="117" customWidth="1"/>
    <col min="13" max="13" width="14.7109375" style="117" customWidth="1"/>
    <col min="14" max="14" width="3.42578125" style="117" customWidth="1"/>
    <col min="15" max="15" width="3.42578125" style="117" hidden="1" customWidth="1"/>
    <col min="16" max="22" width="9.140625" style="117" hidden="1" customWidth="1"/>
    <col min="23" max="37" width="3.42578125" style="117" hidden="1" customWidth="1"/>
    <col min="38" max="59" width="0" style="117" hidden="1" customWidth="1"/>
    <col min="60" max="16384" width="3.42578125" style="117"/>
  </cols>
  <sheetData>
    <row r="1" spans="2:132" ht="12" customHeight="1" x14ac:dyDescent="0.25">
      <c r="B1" s="188"/>
      <c r="C1" s="189"/>
      <c r="D1" s="189"/>
      <c r="E1" s="189"/>
      <c r="F1" s="189"/>
      <c r="G1" s="189"/>
      <c r="H1" s="189"/>
      <c r="I1" s="189"/>
      <c r="J1" s="189"/>
      <c r="K1" s="189"/>
      <c r="L1" s="190"/>
      <c r="P1" s="160"/>
      <c r="Q1" s="160"/>
      <c r="R1" s="160"/>
      <c r="S1" s="160"/>
      <c r="T1" s="160"/>
      <c r="U1" s="160"/>
      <c r="V1" s="160"/>
    </row>
    <row r="2" spans="2:132" ht="70.5" customHeight="1" x14ac:dyDescent="0.25">
      <c r="B2" s="670" t="s">
        <v>135</v>
      </c>
      <c r="C2" s="671"/>
      <c r="D2" s="671"/>
      <c r="E2" s="671"/>
      <c r="F2" s="671"/>
      <c r="G2" s="671"/>
      <c r="H2" s="671"/>
      <c r="I2" s="671"/>
      <c r="J2" s="671"/>
      <c r="K2" s="671"/>
      <c r="L2" s="672"/>
      <c r="P2" s="160"/>
      <c r="Q2" s="160"/>
      <c r="R2" s="160"/>
      <c r="S2" s="160"/>
      <c r="T2" s="160"/>
      <c r="U2" s="160"/>
      <c r="V2" s="160"/>
    </row>
    <row r="3" spans="2:132" ht="13.5" customHeight="1" x14ac:dyDescent="0.25">
      <c r="B3" s="191"/>
      <c r="C3" s="192"/>
      <c r="D3" s="192"/>
      <c r="E3" s="192"/>
      <c r="F3" s="192"/>
      <c r="G3" s="192"/>
      <c r="H3" s="192"/>
      <c r="I3" s="192"/>
      <c r="J3" s="192"/>
      <c r="K3" s="192"/>
      <c r="L3" s="193"/>
      <c r="P3" s="160"/>
      <c r="Q3" s="160"/>
      <c r="R3" s="160"/>
      <c r="S3" s="160"/>
      <c r="T3" s="160"/>
      <c r="U3" s="160"/>
      <c r="V3" s="160"/>
    </row>
    <row r="4" spans="2:132" ht="67.5" customHeight="1" x14ac:dyDescent="0.25">
      <c r="B4" s="673" t="s">
        <v>641</v>
      </c>
      <c r="C4" s="674"/>
      <c r="D4" s="674"/>
      <c r="E4" s="674"/>
      <c r="F4" s="674"/>
      <c r="G4" s="674"/>
      <c r="H4" s="674"/>
      <c r="I4" s="674"/>
      <c r="J4" s="674"/>
      <c r="K4" s="674"/>
      <c r="L4" s="675"/>
      <c r="P4" s="160"/>
      <c r="Q4" s="160"/>
      <c r="R4" s="160"/>
      <c r="S4" s="160"/>
      <c r="T4" s="160"/>
      <c r="U4" s="160"/>
      <c r="V4" s="160"/>
    </row>
    <row r="5" spans="2:132" s="494" customFormat="1" ht="87" customHeight="1" x14ac:dyDescent="0.25">
      <c r="B5" s="678" t="s">
        <v>642</v>
      </c>
      <c r="C5" s="679"/>
      <c r="D5" s="679"/>
      <c r="E5" s="679"/>
      <c r="F5" s="679"/>
      <c r="G5" s="679"/>
      <c r="H5" s="679"/>
      <c r="I5" s="679"/>
      <c r="J5" s="679"/>
      <c r="K5" s="679"/>
      <c r="L5" s="680"/>
      <c r="M5" s="638"/>
      <c r="P5" s="160"/>
      <c r="Q5" s="160"/>
      <c r="R5" s="160"/>
      <c r="S5" s="160"/>
      <c r="T5" s="160"/>
      <c r="U5" s="160"/>
      <c r="V5" s="160"/>
    </row>
    <row r="6" spans="2:132" ht="12" customHeight="1" x14ac:dyDescent="0.25">
      <c r="B6" s="188"/>
      <c r="C6" s="194"/>
      <c r="D6" s="189"/>
      <c r="E6" s="189"/>
      <c r="F6" s="189"/>
      <c r="G6" s="189"/>
      <c r="H6" s="189"/>
      <c r="I6" s="189"/>
      <c r="J6" s="189"/>
      <c r="K6" s="189"/>
      <c r="L6" s="190"/>
      <c r="P6" s="160"/>
      <c r="Q6" s="68"/>
      <c r="R6" s="160"/>
      <c r="S6" s="160"/>
      <c r="T6" s="160" t="s">
        <v>613</v>
      </c>
      <c r="U6" s="160"/>
      <c r="V6" s="160"/>
    </row>
    <row r="7" spans="2:132" s="197" customFormat="1" ht="14.25" customHeight="1" x14ac:dyDescent="0.25">
      <c r="B7" s="68"/>
      <c r="C7" s="195"/>
      <c r="D7" s="68"/>
      <c r="E7" s="68"/>
      <c r="F7" s="68"/>
      <c r="G7" s="68"/>
      <c r="H7" s="68"/>
      <c r="I7" s="117"/>
      <c r="J7" s="196" t="s">
        <v>136</v>
      </c>
      <c r="K7" s="676" t="str">
        <f>IF(S47&gt;=24,"Complete","Not Complete")</f>
        <v>Not Complete</v>
      </c>
      <c r="L7" s="677"/>
      <c r="P7" s="160"/>
      <c r="Q7" s="68"/>
      <c r="R7" s="160"/>
      <c r="S7" s="160"/>
      <c r="T7" s="160"/>
      <c r="U7" s="160"/>
      <c r="V7" s="160"/>
    </row>
    <row r="8" spans="2:132" ht="15.75" customHeight="1" x14ac:dyDescent="0.25">
      <c r="B8" s="59">
        <f>S8</f>
        <v>0</v>
      </c>
      <c r="C8" s="199" t="s">
        <v>26</v>
      </c>
      <c r="D8" s="118" t="s">
        <v>56</v>
      </c>
      <c r="F8" s="198"/>
      <c r="G8" s="68"/>
      <c r="H8" s="68"/>
      <c r="I8" s="68"/>
      <c r="J8" s="68"/>
      <c r="K8" s="160"/>
      <c r="L8" s="59"/>
      <c r="P8" s="160"/>
      <c r="Q8" s="160"/>
      <c r="R8" s="160"/>
      <c r="S8" s="160">
        <f>IF(C8="Completed",1,0)</f>
        <v>0</v>
      </c>
      <c r="T8" s="160">
        <v>1</v>
      </c>
      <c r="U8" s="160"/>
      <c r="V8" s="160"/>
    </row>
    <row r="9" spans="2:132" s="197" customFormat="1" ht="15.75" customHeight="1" x14ac:dyDescent="0.25">
      <c r="B9" s="59">
        <f>S9</f>
        <v>0</v>
      </c>
      <c r="C9" s="199" t="s">
        <v>26</v>
      </c>
      <c r="D9" s="118" t="s">
        <v>27</v>
      </c>
      <c r="E9" s="198"/>
      <c r="F9" s="198"/>
      <c r="G9" s="160"/>
      <c r="H9" s="160"/>
      <c r="I9" s="160"/>
      <c r="J9" s="160"/>
      <c r="K9" s="160"/>
      <c r="L9" s="59"/>
      <c r="P9" s="160"/>
      <c r="Q9" s="160"/>
      <c r="R9" s="160"/>
      <c r="S9" s="160">
        <f>IF(C9="Completed",1,0)</f>
        <v>0</v>
      </c>
      <c r="T9" s="160">
        <v>1</v>
      </c>
      <c r="U9" s="160"/>
      <c r="V9" s="160"/>
    </row>
    <row r="10" spans="2:132" s="200" customFormat="1" ht="15.75" customHeight="1" x14ac:dyDescent="0.25">
      <c r="B10" s="59">
        <f t="shared" ref="B10:B40" si="0">S10</f>
        <v>0</v>
      </c>
      <c r="C10" s="617" t="s">
        <v>26</v>
      </c>
      <c r="D10" s="118" t="s">
        <v>162</v>
      </c>
      <c r="E10" s="118"/>
      <c r="F10" s="198"/>
      <c r="G10" s="160"/>
      <c r="H10" s="160"/>
      <c r="I10" s="160"/>
      <c r="J10" s="160"/>
      <c r="K10" s="160"/>
      <c r="L10" s="59"/>
      <c r="M10" s="197"/>
      <c r="N10" s="197"/>
      <c r="O10" s="197"/>
      <c r="P10" s="160"/>
      <c r="Q10" s="105"/>
      <c r="R10" s="160"/>
      <c r="S10" s="160">
        <f>IF(C10="Completed",1,0)</f>
        <v>0</v>
      </c>
      <c r="T10" s="160">
        <v>1</v>
      </c>
      <c r="U10" s="160"/>
      <c r="V10" s="160"/>
      <c r="W10" s="197"/>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c r="CC10" s="197"/>
      <c r="CD10" s="197"/>
      <c r="CE10" s="197"/>
      <c r="CF10" s="197"/>
      <c r="CG10" s="197"/>
      <c r="CH10" s="197"/>
      <c r="CI10" s="197"/>
      <c r="CJ10" s="197"/>
      <c r="CK10" s="197"/>
      <c r="CL10" s="197"/>
      <c r="CM10" s="197"/>
      <c r="CN10" s="197"/>
      <c r="CO10" s="197"/>
      <c r="CP10" s="197"/>
      <c r="CQ10" s="197"/>
      <c r="CR10" s="197"/>
      <c r="CS10" s="197"/>
      <c r="CT10" s="197"/>
      <c r="CU10" s="197"/>
      <c r="CV10" s="197"/>
      <c r="CW10" s="197"/>
      <c r="CX10" s="197"/>
      <c r="CY10" s="197"/>
      <c r="CZ10" s="197"/>
      <c r="DA10" s="197"/>
      <c r="DB10" s="197"/>
      <c r="DC10" s="197"/>
      <c r="DD10" s="197"/>
      <c r="DE10" s="197"/>
      <c r="DF10" s="197"/>
      <c r="DG10" s="197"/>
      <c r="DH10" s="197"/>
      <c r="DI10" s="197"/>
      <c r="DJ10" s="197"/>
      <c r="DK10" s="197"/>
      <c r="DL10" s="197"/>
      <c r="DM10" s="197"/>
      <c r="DN10" s="197"/>
      <c r="DO10" s="197"/>
      <c r="DP10" s="197"/>
      <c r="DQ10" s="197"/>
      <c r="DR10" s="197"/>
      <c r="DS10" s="197"/>
      <c r="DT10" s="197"/>
      <c r="DU10" s="197"/>
      <c r="DV10" s="197"/>
      <c r="DW10" s="197"/>
      <c r="DX10" s="197"/>
      <c r="DY10" s="197"/>
      <c r="DZ10" s="197"/>
      <c r="EA10" s="197"/>
      <c r="EB10" s="197"/>
    </row>
    <row r="11" spans="2:132" s="197" customFormat="1" ht="15.75" customHeight="1" x14ac:dyDescent="0.25">
      <c r="B11" s="59">
        <f t="shared" si="0"/>
        <v>0</v>
      </c>
      <c r="C11" s="199" t="s">
        <v>26</v>
      </c>
      <c r="D11" s="118" t="s">
        <v>163</v>
      </c>
      <c r="E11" s="118"/>
      <c r="F11" s="118"/>
      <c r="G11" s="118"/>
      <c r="H11" s="160"/>
      <c r="I11" s="160"/>
      <c r="J11" s="160"/>
      <c r="K11" s="160"/>
      <c r="L11" s="59"/>
      <c r="P11" s="160"/>
      <c r="Q11" s="160"/>
      <c r="R11" s="160"/>
      <c r="S11" s="160">
        <f>IF(C11="Completed",1,0)</f>
        <v>0</v>
      </c>
      <c r="T11" s="160">
        <v>1</v>
      </c>
      <c r="U11" s="160"/>
      <c r="V11" s="160"/>
    </row>
    <row r="12" spans="2:132" s="197" customFormat="1" ht="15" customHeight="1" thickBot="1" x14ac:dyDescent="0.3">
      <c r="B12" s="69"/>
      <c r="C12" s="201" t="s">
        <v>65</v>
      </c>
      <c r="D12" s="201"/>
      <c r="E12" s="69"/>
      <c r="F12" s="69"/>
      <c r="G12" s="69"/>
      <c r="H12" s="69"/>
      <c r="I12" s="69"/>
      <c r="J12" s="69"/>
      <c r="K12" s="69"/>
      <c r="L12" s="69"/>
      <c r="M12" s="69"/>
      <c r="P12" s="160"/>
      <c r="Q12" s="160"/>
      <c r="R12" s="160"/>
      <c r="S12" s="160"/>
      <c r="T12" s="160"/>
      <c r="U12" s="160"/>
      <c r="V12" s="160"/>
    </row>
    <row r="13" spans="2:132" s="197" customFormat="1" ht="17.25" customHeight="1" x14ac:dyDescent="0.25">
      <c r="B13" s="59">
        <f>S13</f>
        <v>0</v>
      </c>
      <c r="C13" s="199" t="s">
        <v>26</v>
      </c>
      <c r="D13" s="118" t="s">
        <v>293</v>
      </c>
      <c r="E13" s="118"/>
      <c r="F13" s="118"/>
      <c r="G13" s="203"/>
      <c r="H13" s="160"/>
      <c r="I13" s="160"/>
      <c r="J13" s="160"/>
      <c r="L13" s="400"/>
      <c r="P13" s="160"/>
      <c r="Q13" s="160"/>
      <c r="R13" s="160"/>
      <c r="S13" s="160">
        <f>IF(C13="Completed",1,0)</f>
        <v>0</v>
      </c>
      <c r="T13" s="160">
        <v>1</v>
      </c>
      <c r="U13" s="160"/>
      <c r="V13" s="474"/>
    </row>
    <row r="14" spans="2:132" s="197" customFormat="1" ht="17.25" customHeight="1" x14ac:dyDescent="0.3">
      <c r="B14" s="59"/>
      <c r="C14" s="202" t="s">
        <v>137</v>
      </c>
      <c r="D14" s="199" t="s">
        <v>26</v>
      </c>
      <c r="E14" s="506" t="str">
        <f>AFHMP!B5</f>
        <v>AFFIRMATIVE FAIR HOUSING MARKETING PLAN (AFHMP) [If Applicable]</v>
      </c>
      <c r="F14" s="198"/>
      <c r="G14" s="198"/>
      <c r="H14" s="198"/>
      <c r="I14" s="198"/>
      <c r="J14" s="458"/>
      <c r="K14" s="198"/>
      <c r="L14" s="400"/>
      <c r="M14" s="630"/>
      <c r="P14" s="160"/>
      <c r="Q14" s="160"/>
      <c r="R14" s="160"/>
      <c r="S14" s="160">
        <f>IF(D14="Attached",1,0)</f>
        <v>0</v>
      </c>
      <c r="T14" s="160">
        <v>0</v>
      </c>
      <c r="U14" s="160"/>
      <c r="V14" s="474"/>
    </row>
    <row r="15" spans="2:132" ht="17.25" customHeight="1" x14ac:dyDescent="0.25">
      <c r="B15" s="59">
        <f t="shared" si="0"/>
        <v>0</v>
      </c>
      <c r="C15" s="202" t="s">
        <v>138</v>
      </c>
      <c r="D15" s="199" t="s">
        <v>26</v>
      </c>
      <c r="E15" s="160" t="s">
        <v>63</v>
      </c>
      <c r="F15" s="160"/>
      <c r="G15" s="160"/>
      <c r="H15" s="160"/>
      <c r="I15" s="160"/>
      <c r="K15" s="160"/>
      <c r="L15" s="59"/>
      <c r="M15" s="534"/>
      <c r="P15" s="160"/>
      <c r="Q15" s="160"/>
      <c r="R15" s="160"/>
      <c r="S15" s="160">
        <f>IF(D15="Attached",1,0)</f>
        <v>0</v>
      </c>
      <c r="T15" s="160">
        <v>1</v>
      </c>
      <c r="U15" s="160"/>
      <c r="V15" s="160"/>
    </row>
    <row r="16" spans="2:132" ht="17.25" customHeight="1" x14ac:dyDescent="0.25">
      <c r="B16" s="59">
        <f t="shared" si="0"/>
        <v>0</v>
      </c>
      <c r="C16" s="202" t="s">
        <v>139</v>
      </c>
      <c r="D16" s="199" t="s">
        <v>26</v>
      </c>
      <c r="E16" s="160" t="s">
        <v>580</v>
      </c>
      <c r="F16" s="160"/>
      <c r="G16" s="160"/>
      <c r="H16" s="160"/>
      <c r="I16" s="160"/>
      <c r="K16" s="160"/>
      <c r="L16" s="59"/>
      <c r="M16" s="534"/>
      <c r="P16" s="160"/>
      <c r="Q16" s="160"/>
      <c r="R16" s="160"/>
      <c r="S16" s="160">
        <f>IF(D16="Attached",1,0)</f>
        <v>0</v>
      </c>
      <c r="T16" s="160">
        <v>1</v>
      </c>
      <c r="U16" s="160"/>
      <c r="V16" s="160"/>
    </row>
    <row r="17" spans="2:22" ht="17.25" customHeight="1" x14ac:dyDescent="0.25">
      <c r="B17" s="59"/>
      <c r="C17" s="202" t="s">
        <v>140</v>
      </c>
      <c r="D17" s="199" t="s">
        <v>26</v>
      </c>
      <c r="E17" s="160" t="s">
        <v>11</v>
      </c>
      <c r="F17" s="160"/>
      <c r="G17" s="160"/>
      <c r="H17" s="160"/>
      <c r="I17" s="160"/>
      <c r="K17" s="160"/>
      <c r="L17" s="59"/>
      <c r="M17" s="534"/>
      <c r="P17" s="160"/>
      <c r="Q17" s="160"/>
      <c r="R17" s="160"/>
      <c r="S17" s="160">
        <f>IF(D17="Attached",1,0)</f>
        <v>0</v>
      </c>
      <c r="T17" s="160">
        <v>1</v>
      </c>
      <c r="U17" s="160"/>
      <c r="V17" s="160"/>
    </row>
    <row r="18" spans="2:22" ht="17.25" customHeight="1" x14ac:dyDescent="0.25">
      <c r="B18" s="59">
        <f t="shared" si="0"/>
        <v>0</v>
      </c>
      <c r="C18" s="202"/>
      <c r="D18" s="199" t="s">
        <v>26</v>
      </c>
      <c r="E18" s="118" t="s">
        <v>261</v>
      </c>
      <c r="F18" s="118"/>
      <c r="G18" s="160"/>
      <c r="H18" s="160"/>
      <c r="I18" s="160"/>
      <c r="K18" s="160"/>
      <c r="L18" s="59"/>
      <c r="M18" s="534"/>
      <c r="P18" s="160"/>
      <c r="Q18" s="160"/>
      <c r="R18" s="160"/>
      <c r="S18" s="160">
        <f>IF(D18="Completed",1,0)</f>
        <v>0</v>
      </c>
      <c r="T18" s="160">
        <v>1</v>
      </c>
      <c r="U18" s="160"/>
      <c r="V18" s="160"/>
    </row>
    <row r="19" spans="2:22" ht="17.25" customHeight="1" x14ac:dyDescent="0.25">
      <c r="B19" s="59">
        <f t="shared" si="0"/>
        <v>0</v>
      </c>
      <c r="C19" s="202"/>
      <c r="D19" s="160"/>
      <c r="E19" s="199" t="s">
        <v>26</v>
      </c>
      <c r="F19" s="667" t="s">
        <v>301</v>
      </c>
      <c r="G19" s="667"/>
      <c r="H19" s="667"/>
      <c r="I19" s="667"/>
      <c r="J19" s="667"/>
      <c r="K19" s="667"/>
      <c r="L19" s="667"/>
      <c r="M19" s="534"/>
      <c r="P19" s="160"/>
      <c r="Q19" s="160"/>
      <c r="R19" s="160"/>
      <c r="S19" s="160">
        <f>IF(E19="SELECT",0,1)</f>
        <v>0</v>
      </c>
      <c r="T19" s="160">
        <v>1</v>
      </c>
      <c r="U19" s="160"/>
      <c r="V19" s="160"/>
    </row>
    <row r="20" spans="2:22" ht="17.25" customHeight="1" x14ac:dyDescent="0.25">
      <c r="B20" s="59">
        <f t="shared" si="0"/>
        <v>0</v>
      </c>
      <c r="C20" s="202"/>
      <c r="D20" s="160"/>
      <c r="E20" s="199" t="s">
        <v>26</v>
      </c>
      <c r="F20" s="68" t="s">
        <v>349</v>
      </c>
      <c r="G20" s="160"/>
      <c r="H20" s="160"/>
      <c r="I20" s="160"/>
      <c r="K20" s="160"/>
      <c r="L20" s="59"/>
      <c r="M20" s="534"/>
      <c r="P20" s="160"/>
      <c r="Q20" s="160"/>
      <c r="R20" s="160"/>
      <c r="S20" s="160">
        <f t="shared" ref="S20:S21" si="1">IF(E20="SELECT",0,1)</f>
        <v>0</v>
      </c>
      <c r="T20" s="160">
        <v>1</v>
      </c>
      <c r="U20" s="160"/>
      <c r="V20" s="474"/>
    </row>
    <row r="21" spans="2:22" s="197" customFormat="1" ht="17.25" customHeight="1" x14ac:dyDescent="0.25">
      <c r="B21" s="59">
        <f t="shared" si="0"/>
        <v>0</v>
      </c>
      <c r="C21" s="202"/>
      <c r="D21" s="160"/>
      <c r="E21" s="199" t="s">
        <v>26</v>
      </c>
      <c r="F21" s="160" t="s">
        <v>64</v>
      </c>
      <c r="G21" s="160"/>
      <c r="H21" s="160"/>
      <c r="I21" s="160"/>
      <c r="J21" s="117"/>
      <c r="K21" s="160"/>
      <c r="L21" s="59"/>
      <c r="M21" s="534"/>
      <c r="P21" s="160"/>
      <c r="Q21" s="160"/>
      <c r="R21" s="160"/>
      <c r="S21" s="160">
        <f t="shared" si="1"/>
        <v>0</v>
      </c>
      <c r="T21" s="160">
        <v>1</v>
      </c>
      <c r="U21" s="160"/>
      <c r="V21" s="474"/>
    </row>
    <row r="22" spans="2:22" s="197" customFormat="1" ht="17.25" customHeight="1" x14ac:dyDescent="0.3">
      <c r="B22" s="59">
        <f t="shared" si="0"/>
        <v>0</v>
      </c>
      <c r="C22" s="202" t="s">
        <v>141</v>
      </c>
      <c r="D22" s="199" t="s">
        <v>26</v>
      </c>
      <c r="E22" s="160" t="s">
        <v>340</v>
      </c>
      <c r="F22" s="160"/>
      <c r="G22" s="160"/>
      <c r="H22" s="160"/>
      <c r="I22" s="160"/>
      <c r="J22" s="117"/>
      <c r="K22" s="160"/>
      <c r="L22" s="59"/>
      <c r="M22" s="630"/>
      <c r="P22" s="160"/>
      <c r="Q22" s="160"/>
      <c r="R22" s="160"/>
      <c r="S22" s="160">
        <f>IF(D22="Attached",1,0)</f>
        <v>0</v>
      </c>
      <c r="T22" s="160">
        <v>1</v>
      </c>
      <c r="U22" s="160"/>
      <c r="V22" s="160"/>
    </row>
    <row r="23" spans="2:22" s="197" customFormat="1" ht="15" customHeight="1" thickBot="1" x14ac:dyDescent="0.3">
      <c r="B23" s="69"/>
      <c r="C23" s="201" t="s">
        <v>216</v>
      </c>
      <c r="D23" s="201"/>
      <c r="E23" s="69"/>
      <c r="F23" s="69"/>
      <c r="G23" s="69"/>
      <c r="H23" s="69"/>
      <c r="I23" s="69"/>
      <c r="J23" s="69"/>
      <c r="K23" s="69"/>
      <c r="L23" s="69"/>
      <c r="M23" s="69"/>
      <c r="P23" s="160"/>
      <c r="Q23" s="160"/>
      <c r="R23" s="160"/>
      <c r="S23" s="160"/>
      <c r="T23" s="160"/>
      <c r="U23" s="160"/>
      <c r="V23" s="160"/>
    </row>
    <row r="24" spans="2:22" ht="17.25" customHeight="1" x14ac:dyDescent="0.25">
      <c r="B24" s="59">
        <f t="shared" si="0"/>
        <v>0</v>
      </c>
      <c r="C24" s="199" t="s">
        <v>26</v>
      </c>
      <c r="D24" s="118" t="s">
        <v>164</v>
      </c>
      <c r="E24" s="118"/>
      <c r="F24" s="198"/>
      <c r="G24" s="203"/>
      <c r="H24" s="160"/>
      <c r="I24" s="160"/>
      <c r="J24" s="160"/>
      <c r="K24" s="160"/>
      <c r="L24" s="59"/>
      <c r="M24" s="197"/>
      <c r="P24" s="160"/>
      <c r="Q24" s="160"/>
      <c r="R24" s="160"/>
      <c r="S24" s="160">
        <f>IF(C24="Completed",1,0)</f>
        <v>0</v>
      </c>
      <c r="T24" s="160">
        <v>1</v>
      </c>
      <c r="U24" s="160"/>
      <c r="V24" s="160"/>
    </row>
    <row r="25" spans="2:22" ht="17.25" customHeight="1" x14ac:dyDescent="0.25">
      <c r="B25" s="59">
        <f t="shared" si="0"/>
        <v>0</v>
      </c>
      <c r="C25" s="199" t="s">
        <v>26</v>
      </c>
      <c r="D25" s="118" t="s">
        <v>165</v>
      </c>
      <c r="E25" s="118"/>
      <c r="F25" s="198"/>
      <c r="G25" s="203"/>
      <c r="H25" s="160"/>
      <c r="I25" s="160"/>
      <c r="K25" s="160"/>
      <c r="L25" s="59"/>
      <c r="M25" s="197"/>
      <c r="P25" s="160"/>
      <c r="Q25" s="160"/>
      <c r="R25" s="160"/>
      <c r="S25" s="160">
        <f>IF(C25="Completed",1,0)</f>
        <v>0</v>
      </c>
      <c r="T25" s="160">
        <v>1</v>
      </c>
      <c r="U25" s="160"/>
      <c r="V25" s="160"/>
    </row>
    <row r="26" spans="2:22" ht="17.25" customHeight="1" x14ac:dyDescent="0.3">
      <c r="B26" s="59">
        <f t="shared" si="0"/>
        <v>0</v>
      </c>
      <c r="C26" s="204" t="s">
        <v>142</v>
      </c>
      <c r="D26" s="199" t="s">
        <v>26</v>
      </c>
      <c r="E26" s="160" t="s">
        <v>14</v>
      </c>
      <c r="F26" s="198"/>
      <c r="G26" s="203"/>
      <c r="H26" s="160"/>
      <c r="I26" s="160"/>
      <c r="J26" s="160"/>
      <c r="K26" s="621"/>
      <c r="L26" s="59"/>
      <c r="M26" s="534"/>
      <c r="P26" s="160"/>
      <c r="Q26" s="160"/>
      <c r="R26" s="160"/>
      <c r="S26" s="160">
        <f t="shared" ref="S26:S35" si="2">IF(D26="Attached",1,0)</f>
        <v>0</v>
      </c>
      <c r="T26" s="160">
        <v>1</v>
      </c>
      <c r="U26" s="160"/>
      <c r="V26" s="160"/>
    </row>
    <row r="27" spans="2:22" ht="17.25" customHeight="1" x14ac:dyDescent="0.25">
      <c r="B27" s="59">
        <f t="shared" si="0"/>
        <v>0</v>
      </c>
      <c r="C27" s="205" t="s">
        <v>143</v>
      </c>
      <c r="D27" s="199" t="s">
        <v>26</v>
      </c>
      <c r="E27" s="160" t="s">
        <v>234</v>
      </c>
      <c r="F27" s="198"/>
      <c r="G27" s="203"/>
      <c r="H27" s="160"/>
      <c r="I27" s="160"/>
      <c r="J27" s="160"/>
      <c r="K27" s="160"/>
      <c r="L27" s="59"/>
      <c r="M27" s="534"/>
      <c r="P27" s="160"/>
      <c r="Q27" s="160"/>
      <c r="R27" s="160"/>
      <c r="S27" s="160">
        <f t="shared" si="2"/>
        <v>0</v>
      </c>
      <c r="T27" s="160">
        <v>1</v>
      </c>
      <c r="U27" s="160"/>
      <c r="V27" s="160"/>
    </row>
    <row r="28" spans="2:22" ht="17.25" customHeight="1" x14ac:dyDescent="0.25">
      <c r="B28" s="59">
        <f>S28</f>
        <v>0</v>
      </c>
      <c r="C28" s="205" t="s">
        <v>144</v>
      </c>
      <c r="D28" s="199" t="s">
        <v>26</v>
      </c>
      <c r="E28" s="160" t="s">
        <v>237</v>
      </c>
      <c r="F28" s="198"/>
      <c r="G28" s="203"/>
      <c r="H28" s="160"/>
      <c r="I28" s="160"/>
      <c r="J28" s="160"/>
      <c r="K28" s="160"/>
      <c r="L28" s="59"/>
      <c r="M28" s="534"/>
      <c r="P28" s="160"/>
      <c r="Q28" s="160"/>
      <c r="R28" s="160"/>
      <c r="S28" s="160">
        <f t="shared" si="2"/>
        <v>0</v>
      </c>
      <c r="T28" s="160">
        <v>1</v>
      </c>
      <c r="U28" s="160"/>
      <c r="V28" s="160"/>
    </row>
    <row r="29" spans="2:22" ht="17.25" customHeight="1" x14ac:dyDescent="0.25">
      <c r="B29" s="59">
        <f>S29</f>
        <v>0</v>
      </c>
      <c r="C29" s="205" t="s">
        <v>191</v>
      </c>
      <c r="D29" s="199" t="s">
        <v>26</v>
      </c>
      <c r="E29" s="160" t="s">
        <v>238</v>
      </c>
      <c r="F29" s="198"/>
      <c r="G29" s="203"/>
      <c r="H29" s="160"/>
      <c r="I29" s="160"/>
      <c r="J29" s="160"/>
      <c r="K29" s="160"/>
      <c r="L29" s="59"/>
      <c r="M29" s="534"/>
      <c r="P29" s="160"/>
      <c r="Q29" s="160"/>
      <c r="R29" s="160"/>
      <c r="S29" s="160">
        <f t="shared" si="2"/>
        <v>0</v>
      </c>
      <c r="T29" s="160">
        <v>0</v>
      </c>
      <c r="U29" s="160"/>
      <c r="V29" s="160"/>
    </row>
    <row r="30" spans="2:22" ht="17.25" customHeight="1" x14ac:dyDescent="0.25">
      <c r="B30" s="59">
        <f>S30</f>
        <v>0</v>
      </c>
      <c r="C30" s="205" t="s">
        <v>194</v>
      </c>
      <c r="D30" s="199" t="s">
        <v>26</v>
      </c>
      <c r="E30" s="160" t="s">
        <v>300</v>
      </c>
      <c r="F30" s="198"/>
      <c r="G30" s="203"/>
      <c r="H30" s="160"/>
      <c r="I30" s="160"/>
      <c r="J30" s="160"/>
      <c r="K30" s="160"/>
      <c r="L30" s="59"/>
      <c r="M30" s="534"/>
      <c r="P30" s="160"/>
      <c r="Q30" s="160"/>
      <c r="R30" s="160"/>
      <c r="S30" s="160">
        <f t="shared" si="2"/>
        <v>0</v>
      </c>
      <c r="T30" s="160">
        <v>0</v>
      </c>
      <c r="U30" s="160"/>
      <c r="V30" s="160"/>
    </row>
    <row r="31" spans="2:22" ht="17.25" customHeight="1" x14ac:dyDescent="0.25">
      <c r="B31" s="59">
        <f t="shared" si="0"/>
        <v>0</v>
      </c>
      <c r="C31" s="199" t="s">
        <v>26</v>
      </c>
      <c r="D31" s="118" t="s">
        <v>166</v>
      </c>
      <c r="E31" s="198"/>
      <c r="F31" s="198"/>
      <c r="G31" s="203"/>
      <c r="H31" s="160"/>
      <c r="I31" s="160"/>
      <c r="J31" s="160"/>
      <c r="K31" s="160"/>
      <c r="L31" s="59"/>
      <c r="M31" s="197"/>
      <c r="P31" s="160"/>
      <c r="Q31" s="160"/>
      <c r="R31" s="160"/>
      <c r="S31" s="160">
        <f>IF(C31="Completed",1,0)</f>
        <v>0</v>
      </c>
      <c r="T31" s="160">
        <v>1</v>
      </c>
      <c r="U31" s="160"/>
      <c r="V31" s="160"/>
    </row>
    <row r="32" spans="2:22" ht="17.25" customHeight="1" x14ac:dyDescent="0.25">
      <c r="B32" s="59">
        <f>S32</f>
        <v>0</v>
      </c>
      <c r="C32" s="204" t="s">
        <v>195</v>
      </c>
      <c r="D32" s="199" t="s">
        <v>26</v>
      </c>
      <c r="E32" s="160" t="s">
        <v>297</v>
      </c>
      <c r="F32" s="198"/>
      <c r="G32" s="203"/>
      <c r="H32" s="160"/>
      <c r="I32" s="160"/>
      <c r="J32" s="160"/>
      <c r="K32" s="160"/>
      <c r="L32" s="59"/>
      <c r="M32" s="534"/>
      <c r="P32" s="160"/>
      <c r="Q32" s="160"/>
      <c r="R32" s="160"/>
      <c r="S32" s="160">
        <f t="shared" si="2"/>
        <v>0</v>
      </c>
      <c r="T32" s="160">
        <v>1</v>
      </c>
      <c r="U32" s="160"/>
      <c r="V32" s="160"/>
    </row>
    <row r="33" spans="1:24" ht="17.25" customHeight="1" x14ac:dyDescent="0.25">
      <c r="B33" s="59">
        <f t="shared" si="0"/>
        <v>0</v>
      </c>
      <c r="C33" s="205" t="s">
        <v>210</v>
      </c>
      <c r="D33" s="199" t="s">
        <v>26</v>
      </c>
      <c r="E33" s="160" t="s">
        <v>192</v>
      </c>
      <c r="F33" s="198"/>
      <c r="G33" s="203"/>
      <c r="H33" s="160"/>
      <c r="I33" s="160"/>
      <c r="J33" s="160"/>
      <c r="K33" s="160"/>
      <c r="L33" s="59"/>
      <c r="M33" s="534"/>
      <c r="P33" s="160"/>
      <c r="Q33" s="160"/>
      <c r="R33" s="160"/>
      <c r="S33" s="160">
        <f t="shared" si="2"/>
        <v>0</v>
      </c>
      <c r="T33" s="160">
        <v>0</v>
      </c>
      <c r="U33" s="160"/>
      <c r="V33" s="160"/>
    </row>
    <row r="34" spans="1:24" ht="17.25" customHeight="1" x14ac:dyDescent="0.25">
      <c r="B34" s="59">
        <f t="shared" si="0"/>
        <v>0</v>
      </c>
      <c r="C34" s="205" t="s">
        <v>211</v>
      </c>
      <c r="D34" s="199" t="s">
        <v>26</v>
      </c>
      <c r="E34" s="160" t="s">
        <v>196</v>
      </c>
      <c r="F34" s="198"/>
      <c r="G34" s="203"/>
      <c r="H34" s="160"/>
      <c r="I34" s="160"/>
      <c r="J34" s="160"/>
      <c r="K34" s="160"/>
      <c r="L34" s="59"/>
      <c r="M34" s="534"/>
      <c r="P34" s="160"/>
      <c r="Q34" s="160"/>
      <c r="R34" s="160"/>
      <c r="S34" s="160">
        <f t="shared" si="2"/>
        <v>0</v>
      </c>
      <c r="T34" s="160">
        <v>0</v>
      </c>
      <c r="U34" s="160"/>
      <c r="V34" s="160"/>
    </row>
    <row r="35" spans="1:24" ht="17.25" customHeight="1" x14ac:dyDescent="0.25">
      <c r="B35" s="59">
        <f t="shared" si="0"/>
        <v>0</v>
      </c>
      <c r="C35" s="205" t="s">
        <v>213</v>
      </c>
      <c r="D35" s="199" t="s">
        <v>26</v>
      </c>
      <c r="E35" s="160" t="s">
        <v>197</v>
      </c>
      <c r="F35" s="198"/>
      <c r="G35" s="203"/>
      <c r="H35" s="160"/>
      <c r="I35" s="160"/>
      <c r="J35" s="160"/>
      <c r="K35" s="160"/>
      <c r="L35" s="59"/>
      <c r="M35" s="534"/>
      <c r="P35" s="160"/>
      <c r="Q35" s="160"/>
      <c r="R35" s="160"/>
      <c r="S35" s="160">
        <f t="shared" si="2"/>
        <v>0</v>
      </c>
      <c r="T35" s="160">
        <v>0</v>
      </c>
      <c r="U35" s="160"/>
      <c r="V35" s="160"/>
    </row>
    <row r="36" spans="1:24" ht="17.25" customHeight="1" x14ac:dyDescent="0.25">
      <c r="B36" s="59">
        <f t="shared" si="0"/>
        <v>0</v>
      </c>
      <c r="C36" s="199" t="s">
        <v>26</v>
      </c>
      <c r="D36" s="206" t="s">
        <v>167</v>
      </c>
      <c r="E36" s="118"/>
      <c r="F36" s="118"/>
      <c r="G36" s="203"/>
      <c r="H36" s="160"/>
      <c r="I36" s="160"/>
      <c r="J36" s="160"/>
      <c r="K36" s="160"/>
      <c r="L36" s="59"/>
      <c r="M36" s="197"/>
      <c r="P36" s="160"/>
      <c r="Q36" s="160"/>
      <c r="R36" s="160"/>
      <c r="S36" s="160">
        <f>IF(C36="Completed",1,0)</f>
        <v>0</v>
      </c>
      <c r="T36" s="160">
        <v>1</v>
      </c>
      <c r="U36" s="160"/>
      <c r="V36" s="160"/>
    </row>
    <row r="37" spans="1:24" ht="17.25" customHeight="1" x14ac:dyDescent="0.25">
      <c r="B37" s="59">
        <f t="shared" si="0"/>
        <v>0</v>
      </c>
      <c r="C37" s="205" t="s">
        <v>214</v>
      </c>
      <c r="D37" s="199" t="s">
        <v>26</v>
      </c>
      <c r="E37" s="501" t="s">
        <v>572</v>
      </c>
      <c r="F37" s="207"/>
      <c r="G37" s="203"/>
      <c r="H37" s="160"/>
      <c r="I37" s="160"/>
      <c r="J37" s="160"/>
      <c r="K37" s="160"/>
      <c r="L37" s="59"/>
      <c r="M37" s="534"/>
      <c r="P37" s="160"/>
      <c r="Q37" s="160"/>
      <c r="R37" s="160"/>
      <c r="S37" s="160">
        <f>IF(D37="Attached",1,0)</f>
        <v>0</v>
      </c>
      <c r="T37" s="160">
        <v>0</v>
      </c>
      <c r="U37" s="68"/>
      <c r="V37" s="68"/>
    </row>
    <row r="38" spans="1:24" s="486" customFormat="1" ht="17.25" customHeight="1" x14ac:dyDescent="0.25">
      <c r="A38" s="494"/>
      <c r="B38" s="59"/>
      <c r="C38" s="205" t="s">
        <v>242</v>
      </c>
      <c r="D38" s="199" t="s">
        <v>26</v>
      </c>
      <c r="E38" s="501" t="s">
        <v>574</v>
      </c>
      <c r="F38" s="207"/>
      <c r="G38" s="203"/>
      <c r="H38" s="160"/>
      <c r="I38" s="160"/>
      <c r="J38" s="160"/>
      <c r="K38" s="160"/>
      <c r="L38" s="59"/>
      <c r="M38" s="534"/>
      <c r="P38" s="160"/>
      <c r="Q38" s="160"/>
      <c r="R38" s="160"/>
      <c r="S38" s="160">
        <f>IF(D38="Attached",1,0)</f>
        <v>0</v>
      </c>
      <c r="T38" s="160">
        <v>0</v>
      </c>
      <c r="U38" s="160"/>
      <c r="V38" s="68"/>
    </row>
    <row r="39" spans="1:24" ht="17.25" customHeight="1" x14ac:dyDescent="0.25">
      <c r="B39" s="59">
        <f t="shared" si="0"/>
        <v>0</v>
      </c>
      <c r="C39" s="205" t="s">
        <v>243</v>
      </c>
      <c r="D39" s="199" t="s">
        <v>26</v>
      </c>
      <c r="E39" s="160" t="s">
        <v>217</v>
      </c>
      <c r="F39" s="198"/>
      <c r="G39" s="203"/>
      <c r="H39" s="160"/>
      <c r="I39" s="160"/>
      <c r="J39" s="160"/>
      <c r="K39" s="160"/>
      <c r="L39" s="59"/>
      <c r="M39" s="534"/>
      <c r="P39" s="160"/>
      <c r="Q39" s="160"/>
      <c r="R39" s="160"/>
      <c r="S39" s="160">
        <f>IF(D39="Attached",1,0)</f>
        <v>0</v>
      </c>
      <c r="T39" s="160">
        <v>0</v>
      </c>
      <c r="U39" s="160"/>
      <c r="V39" s="160"/>
    </row>
    <row r="40" spans="1:24" ht="17.25" customHeight="1" x14ac:dyDescent="0.25">
      <c r="B40" s="59">
        <f t="shared" si="0"/>
        <v>0</v>
      </c>
      <c r="C40" s="199" t="s">
        <v>26</v>
      </c>
      <c r="D40" s="118" t="s">
        <v>168</v>
      </c>
      <c r="E40" s="118"/>
      <c r="F40" s="118"/>
      <c r="G40" s="203"/>
      <c r="H40" s="160"/>
      <c r="I40" s="160"/>
      <c r="J40" s="160"/>
      <c r="K40" s="160"/>
      <c r="L40" s="59"/>
      <c r="M40" s="197"/>
      <c r="P40" s="160"/>
      <c r="Q40" s="160"/>
      <c r="R40" s="160"/>
      <c r="S40" s="160">
        <f>IF(C40="Completed",1,0)</f>
        <v>0</v>
      </c>
      <c r="T40" s="160">
        <v>1</v>
      </c>
      <c r="U40" s="160"/>
      <c r="V40" s="160"/>
    </row>
    <row r="41" spans="1:24" ht="15" customHeight="1" thickBot="1" x14ac:dyDescent="0.3">
      <c r="B41" s="69"/>
      <c r="C41" s="201" t="s">
        <v>250</v>
      </c>
      <c r="D41" s="201"/>
      <c r="E41" s="69"/>
      <c r="F41" s="69"/>
      <c r="G41" s="69"/>
      <c r="H41" s="69"/>
      <c r="I41" s="69"/>
      <c r="J41" s="69"/>
      <c r="K41" s="69"/>
      <c r="L41" s="69"/>
      <c r="M41" s="69"/>
      <c r="P41" s="160"/>
      <c r="Q41" s="160"/>
      <c r="R41" s="160"/>
      <c r="S41" s="160"/>
      <c r="T41" s="160"/>
      <c r="U41" s="160"/>
      <c r="V41" s="160"/>
    </row>
    <row r="42" spans="1:24" ht="17.25" customHeight="1" x14ac:dyDescent="0.25">
      <c r="B42" s="59">
        <f>S42</f>
        <v>0</v>
      </c>
      <c r="C42" s="202" t="s">
        <v>244</v>
      </c>
      <c r="D42" s="199" t="s">
        <v>26</v>
      </c>
      <c r="E42" s="160" t="s">
        <v>259</v>
      </c>
      <c r="F42" s="160"/>
      <c r="G42" s="160"/>
      <c r="H42" s="160"/>
      <c r="I42" s="160"/>
      <c r="K42" s="160"/>
      <c r="L42" s="59"/>
      <c r="M42" s="534"/>
      <c r="P42" s="160"/>
      <c r="Q42" s="160"/>
      <c r="R42" s="160"/>
      <c r="S42" s="160">
        <f>IF(D42="Attached",1,0)</f>
        <v>0</v>
      </c>
      <c r="T42" s="160">
        <v>0</v>
      </c>
      <c r="U42" s="160"/>
      <c r="V42" s="160"/>
    </row>
    <row r="43" spans="1:24" ht="17.25" customHeight="1" x14ac:dyDescent="0.25">
      <c r="B43" s="59">
        <f>S43</f>
        <v>0</v>
      </c>
      <c r="C43" s="205" t="s">
        <v>245</v>
      </c>
      <c r="D43" s="199" t="s">
        <v>26</v>
      </c>
      <c r="E43" s="160" t="s">
        <v>252</v>
      </c>
      <c r="I43" s="160"/>
      <c r="J43" s="160"/>
      <c r="K43" s="160"/>
      <c r="L43" s="59"/>
      <c r="M43" s="534"/>
      <c r="P43" s="160"/>
      <c r="Q43" s="160"/>
      <c r="R43" s="160"/>
      <c r="S43" s="160">
        <f>IF(D43="Attached",1,0)</f>
        <v>0</v>
      </c>
      <c r="T43" s="160">
        <v>1</v>
      </c>
      <c r="U43" s="160">
        <f>IF(D44="Select",0,1)</f>
        <v>0</v>
      </c>
      <c r="V43" s="160" t="e">
        <f>IF(#REF!="Select",0,1)</f>
        <v>#REF!</v>
      </c>
      <c r="W43" s="160">
        <f>IF(D45="Select",0,1)</f>
        <v>0</v>
      </c>
      <c r="X43" s="160" t="e">
        <f>IF(#REF!="Select",0,1)</f>
        <v>#REF!</v>
      </c>
    </row>
    <row r="44" spans="1:24" ht="17.25" customHeight="1" x14ac:dyDescent="0.25">
      <c r="B44" s="59">
        <f>U43</f>
        <v>0</v>
      </c>
      <c r="C44" s="205" t="s">
        <v>626</v>
      </c>
      <c r="D44" s="199" t="s">
        <v>26</v>
      </c>
      <c r="E44" s="160" t="s">
        <v>251</v>
      </c>
      <c r="I44" s="160"/>
      <c r="J44" s="160"/>
      <c r="K44" s="160"/>
      <c r="L44" s="59"/>
      <c r="M44" s="534"/>
      <c r="S44" s="160">
        <f>IF(D44="Attached",1,0)</f>
        <v>0</v>
      </c>
      <c r="T44" s="117">
        <v>0</v>
      </c>
      <c r="U44" s="160"/>
      <c r="V44" s="160" t="s">
        <v>26</v>
      </c>
    </row>
    <row r="45" spans="1:24" s="197" customFormat="1" ht="17.25" customHeight="1" x14ac:dyDescent="0.25">
      <c r="B45" s="59">
        <f>W43</f>
        <v>0</v>
      </c>
      <c r="C45" s="205" t="s">
        <v>571</v>
      </c>
      <c r="D45" s="199" t="s">
        <v>26</v>
      </c>
      <c r="E45" s="118" t="s">
        <v>88</v>
      </c>
      <c r="F45" s="118"/>
      <c r="G45" s="118"/>
      <c r="H45" s="118"/>
      <c r="I45" s="160"/>
      <c r="J45" s="160"/>
      <c r="K45" s="160"/>
      <c r="L45" s="59"/>
      <c r="M45" s="534"/>
      <c r="S45" s="160">
        <f>IF(D45="Attached",1,0)</f>
        <v>0</v>
      </c>
      <c r="T45" s="197">
        <v>1</v>
      </c>
      <c r="U45" s="160"/>
      <c r="V45" s="160"/>
    </row>
    <row r="46" spans="1:24" x14ac:dyDescent="0.25">
      <c r="C46" s="205"/>
      <c r="D46" s="494"/>
      <c r="E46" s="118"/>
      <c r="F46" s="118"/>
      <c r="G46" s="118"/>
      <c r="J46" s="208"/>
      <c r="U46" s="160"/>
      <c r="V46" s="160"/>
    </row>
    <row r="47" spans="1:24" x14ac:dyDescent="0.25">
      <c r="J47" s="209"/>
      <c r="S47" s="494">
        <f>SUM(S8:S45)</f>
        <v>0</v>
      </c>
      <c r="T47" s="494">
        <f>SUM(T8:T45)</f>
        <v>24</v>
      </c>
      <c r="U47" s="160"/>
      <c r="V47" s="160"/>
    </row>
    <row r="48" spans="1:24" x14ac:dyDescent="0.25">
      <c r="P48" s="160" t="s">
        <v>26</v>
      </c>
      <c r="Q48" s="160" t="s">
        <v>26</v>
      </c>
      <c r="R48" s="160" t="s">
        <v>26</v>
      </c>
      <c r="S48" s="160" t="s">
        <v>26</v>
      </c>
      <c r="T48" s="160" t="s">
        <v>26</v>
      </c>
      <c r="U48" s="160"/>
      <c r="V48" s="160"/>
    </row>
    <row r="49" spans="2:132" ht="9.9499999999999993" customHeight="1" x14ac:dyDescent="0.25">
      <c r="J49" s="203"/>
      <c r="P49" s="160" t="s">
        <v>497</v>
      </c>
      <c r="Q49" s="160" t="s">
        <v>498</v>
      </c>
      <c r="R49" s="160" t="s">
        <v>499</v>
      </c>
      <c r="S49" s="160" t="s">
        <v>8</v>
      </c>
      <c r="T49" s="160"/>
    </row>
    <row r="50" spans="2:132" s="200" customFormat="1" ht="9" customHeight="1" x14ac:dyDescent="0.25">
      <c r="B50" s="117"/>
      <c r="C50" s="117"/>
      <c r="D50" s="117"/>
      <c r="E50" s="117"/>
      <c r="F50" s="117"/>
      <c r="G50" s="117"/>
      <c r="H50" s="117"/>
      <c r="I50" s="117"/>
      <c r="J50" s="210"/>
      <c r="K50" s="117"/>
      <c r="L50" s="117"/>
      <c r="M50" s="197"/>
      <c r="N50" s="197"/>
      <c r="O50" s="197"/>
      <c r="P50" s="160"/>
      <c r="Q50" s="160" t="s">
        <v>8</v>
      </c>
      <c r="R50" s="160"/>
      <c r="S50" s="160"/>
      <c r="T50" s="160"/>
      <c r="U50" s="117"/>
      <c r="V50" s="11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c r="CB50" s="197"/>
      <c r="CC50" s="197"/>
      <c r="CD50" s="197"/>
      <c r="CE50" s="197"/>
      <c r="CF50" s="197"/>
      <c r="CG50" s="197"/>
      <c r="CH50" s="197"/>
      <c r="CI50" s="197"/>
      <c r="CJ50" s="197"/>
      <c r="CK50" s="197"/>
      <c r="CL50" s="197"/>
      <c r="CM50" s="197"/>
      <c r="CN50" s="197"/>
      <c r="CO50" s="197"/>
      <c r="CP50" s="197"/>
      <c r="CQ50" s="197"/>
      <c r="CR50" s="197"/>
      <c r="CS50" s="197"/>
      <c r="CT50" s="197"/>
      <c r="CU50" s="197"/>
      <c r="CV50" s="197"/>
      <c r="CW50" s="197"/>
      <c r="CX50" s="197"/>
      <c r="CY50" s="197"/>
      <c r="CZ50" s="197"/>
      <c r="DA50" s="197"/>
      <c r="DB50" s="197"/>
      <c r="DC50" s="197"/>
      <c r="DD50" s="197"/>
      <c r="DE50" s="197"/>
      <c r="DF50" s="197"/>
      <c r="DG50" s="197"/>
      <c r="DH50" s="197"/>
      <c r="DI50" s="197"/>
      <c r="DJ50" s="197"/>
      <c r="DK50" s="197"/>
      <c r="DL50" s="197"/>
      <c r="DM50" s="197"/>
      <c r="DN50" s="197"/>
      <c r="DO50" s="197"/>
      <c r="DP50" s="197"/>
      <c r="DQ50" s="197"/>
      <c r="DR50" s="197"/>
      <c r="DS50" s="197"/>
      <c r="DT50" s="197"/>
      <c r="DU50" s="197"/>
      <c r="DV50" s="197"/>
      <c r="DW50" s="197"/>
      <c r="DX50" s="197"/>
      <c r="DY50" s="197"/>
      <c r="DZ50" s="197"/>
      <c r="EA50" s="197"/>
      <c r="EB50" s="197"/>
    </row>
    <row r="51" spans="2:132" x14ac:dyDescent="0.25">
      <c r="J51" s="197"/>
      <c r="K51" s="197"/>
      <c r="L51" s="197"/>
      <c r="P51" s="160" t="s">
        <v>498</v>
      </c>
      <c r="Q51" s="160" t="s">
        <v>8</v>
      </c>
    </row>
    <row r="52" spans="2:132" x14ac:dyDescent="0.25">
      <c r="P52" s="117" t="s">
        <v>497</v>
      </c>
      <c r="Q52" s="117" t="s">
        <v>609</v>
      </c>
    </row>
    <row r="53" spans="2:132" x14ac:dyDescent="0.25">
      <c r="J53" s="211"/>
      <c r="P53" s="117" t="s">
        <v>498</v>
      </c>
      <c r="Q53" s="117" t="s">
        <v>610</v>
      </c>
      <c r="R53" s="117" t="s">
        <v>8</v>
      </c>
    </row>
    <row r="54" spans="2:132" x14ac:dyDescent="0.25">
      <c r="J54" s="211"/>
    </row>
    <row r="55" spans="2:132" x14ac:dyDescent="0.25">
      <c r="J55" s="211"/>
      <c r="P55" s="160" t="s">
        <v>26</v>
      </c>
      <c r="Q55" s="117" t="s">
        <v>611</v>
      </c>
      <c r="R55" s="117" t="s">
        <v>612</v>
      </c>
    </row>
    <row r="56" spans="2:132" x14ac:dyDescent="0.25">
      <c r="J56" s="211"/>
    </row>
    <row r="57" spans="2:132" x14ac:dyDescent="0.25">
      <c r="J57" s="211"/>
    </row>
    <row r="58" spans="2:132" x14ac:dyDescent="0.25">
      <c r="J58" s="197"/>
      <c r="P58" s="117">
        <f>SUM(L8:L60)</f>
        <v>0</v>
      </c>
    </row>
    <row r="59" spans="2:132" ht="9.9499999999999993" customHeight="1" x14ac:dyDescent="0.25">
      <c r="J59" s="203"/>
    </row>
    <row r="60" spans="2:132" s="197" customFormat="1" ht="9" customHeight="1" x14ac:dyDescent="0.25">
      <c r="B60" s="117"/>
      <c r="C60" s="117"/>
      <c r="D60" s="117"/>
      <c r="E60" s="117"/>
      <c r="F60" s="117"/>
      <c r="G60" s="117"/>
      <c r="H60" s="117"/>
      <c r="I60" s="117"/>
      <c r="J60" s="210"/>
      <c r="K60" s="117"/>
      <c r="L60" s="117"/>
      <c r="P60" s="117"/>
      <c r="Q60" s="117"/>
      <c r="R60" s="117"/>
      <c r="S60" s="117"/>
      <c r="T60" s="117"/>
      <c r="U60" s="117"/>
      <c r="V60" s="117"/>
    </row>
    <row r="61" spans="2:132" x14ac:dyDescent="0.25">
      <c r="J61" s="212"/>
      <c r="K61" s="197"/>
      <c r="L61" s="197"/>
    </row>
    <row r="63" spans="2:132" x14ac:dyDescent="0.25">
      <c r="J63" s="209"/>
    </row>
    <row r="64" spans="2:132" x14ac:dyDescent="0.25">
      <c r="J64" s="203"/>
    </row>
    <row r="65" spans="10:10" x14ac:dyDescent="0.25">
      <c r="J65" s="209"/>
    </row>
    <row r="66" spans="10:10" x14ac:dyDescent="0.25">
      <c r="J66" s="209"/>
    </row>
    <row r="67" spans="10:10" x14ac:dyDescent="0.25">
      <c r="J67" s="209"/>
    </row>
    <row r="69" spans="10:10" x14ac:dyDescent="0.25">
      <c r="J69" s="203"/>
    </row>
    <row r="70" spans="10:10" x14ac:dyDescent="0.25">
      <c r="J70" s="210"/>
    </row>
  </sheetData>
  <sheetProtection algorithmName="SHA-512" hashValue="6OC9h6AyAB6n75oVwjB61pmi0pPSDqwdrO+xKffgqHPf1pUE+RReMXyRqS6fOG691Z5KhY7G4gQeyO5MulUx9w==" saltValue="ZLAbmSpMpUJeZqwITtWl0g==" spinCount="100000" sheet="1" objects="1" scenarios="1"/>
  <customSheetViews>
    <customSheetView guid="{7C66BF0C-1E54-4D44-A66B-E72413F39A39}" showPageBreaks="1" showGridLines="0" showRowCol="0" view="pageLayout" showRuler="0">
      <selection activeCell="D12" sqref="D12"/>
    </customSheetView>
  </customSheetViews>
  <mergeCells count="5">
    <mergeCell ref="B2:L2"/>
    <mergeCell ref="B4:L4"/>
    <mergeCell ref="K7:L7"/>
    <mergeCell ref="F19:L19"/>
    <mergeCell ref="B5:L5"/>
  </mergeCells>
  <conditionalFormatting sqref="K7">
    <cfRule type="expression" dxfId="112" priority="145">
      <formula>K7="Complete"</formula>
    </cfRule>
    <cfRule type="expression" dxfId="111" priority="146">
      <formula>K7="Not Complete"</formula>
    </cfRule>
  </conditionalFormatting>
  <conditionalFormatting sqref="C8">
    <cfRule type="cellIs" dxfId="110" priority="37" operator="notEqual">
      <formula>$V$43</formula>
    </cfRule>
  </conditionalFormatting>
  <conditionalFormatting sqref="C9">
    <cfRule type="cellIs" dxfId="109" priority="36" operator="notEqual">
      <formula>$V$43</formula>
    </cfRule>
  </conditionalFormatting>
  <conditionalFormatting sqref="C10">
    <cfRule type="cellIs" dxfId="108" priority="35" operator="notEqual">
      <formula>$V$43</formula>
    </cfRule>
  </conditionalFormatting>
  <conditionalFormatting sqref="C11">
    <cfRule type="cellIs" dxfId="107" priority="34" operator="notEqual">
      <formula>$V$43</formula>
    </cfRule>
  </conditionalFormatting>
  <conditionalFormatting sqref="C13">
    <cfRule type="cellIs" dxfId="106" priority="33" operator="notEqual">
      <formula>$V$43</formula>
    </cfRule>
  </conditionalFormatting>
  <conditionalFormatting sqref="D14">
    <cfRule type="cellIs" dxfId="105" priority="32" operator="notEqual">
      <formula>$V$43</formula>
    </cfRule>
  </conditionalFormatting>
  <conditionalFormatting sqref="D15">
    <cfRule type="cellIs" dxfId="104" priority="31" operator="notEqual">
      <formula>$V$43</formula>
    </cfRule>
  </conditionalFormatting>
  <conditionalFormatting sqref="D16">
    <cfRule type="cellIs" dxfId="103" priority="30" operator="notEqual">
      <formula>$V$43</formula>
    </cfRule>
  </conditionalFormatting>
  <conditionalFormatting sqref="D17">
    <cfRule type="cellIs" dxfId="102" priority="29" operator="notEqual">
      <formula>$V$43</formula>
    </cfRule>
  </conditionalFormatting>
  <conditionalFormatting sqref="D18">
    <cfRule type="cellIs" dxfId="101" priority="28" operator="notEqual">
      <formula>$V$43</formula>
    </cfRule>
  </conditionalFormatting>
  <conditionalFormatting sqref="E19">
    <cfRule type="cellIs" dxfId="100" priority="27" operator="notEqual">
      <formula>$V$43</formula>
    </cfRule>
  </conditionalFormatting>
  <conditionalFormatting sqref="E20">
    <cfRule type="cellIs" dxfId="99" priority="26" operator="notEqual">
      <formula>$V$43</formula>
    </cfRule>
  </conditionalFormatting>
  <conditionalFormatting sqref="E21">
    <cfRule type="cellIs" dxfId="98" priority="25" operator="notEqual">
      <formula>$V$43</formula>
    </cfRule>
  </conditionalFormatting>
  <conditionalFormatting sqref="D22">
    <cfRule type="cellIs" dxfId="97" priority="24" operator="notEqual">
      <formula>$V$43</formula>
    </cfRule>
  </conditionalFormatting>
  <conditionalFormatting sqref="C24">
    <cfRule type="cellIs" dxfId="96" priority="23" operator="notEqual">
      <formula>$V$43</formula>
    </cfRule>
  </conditionalFormatting>
  <conditionalFormatting sqref="C25">
    <cfRule type="cellIs" dxfId="95" priority="22" operator="notEqual">
      <formula>$V$43</formula>
    </cfRule>
  </conditionalFormatting>
  <conditionalFormatting sqref="D26">
    <cfRule type="cellIs" dxfId="94" priority="21" operator="notEqual">
      <formula>$V$43</formula>
    </cfRule>
  </conditionalFormatting>
  <conditionalFormatting sqref="D27">
    <cfRule type="cellIs" dxfId="93" priority="20" operator="notEqual">
      <formula>$V$43</formula>
    </cfRule>
  </conditionalFormatting>
  <conditionalFormatting sqref="D28">
    <cfRule type="cellIs" dxfId="92" priority="19" operator="notEqual">
      <formula>$V$43</formula>
    </cfRule>
  </conditionalFormatting>
  <conditionalFormatting sqref="D29">
    <cfRule type="cellIs" dxfId="91" priority="18" operator="notEqual">
      <formula>$V$43</formula>
    </cfRule>
  </conditionalFormatting>
  <conditionalFormatting sqref="D30">
    <cfRule type="cellIs" dxfId="90" priority="17" operator="notEqual">
      <formula>$V$43</formula>
    </cfRule>
  </conditionalFormatting>
  <conditionalFormatting sqref="C31">
    <cfRule type="cellIs" dxfId="89" priority="16" operator="notEqual">
      <formula>$V$43</formula>
    </cfRule>
  </conditionalFormatting>
  <conditionalFormatting sqref="C36">
    <cfRule type="cellIs" dxfId="88" priority="15" operator="notEqual">
      <formula>$V$43</formula>
    </cfRule>
  </conditionalFormatting>
  <conditionalFormatting sqref="D32">
    <cfRule type="cellIs" dxfId="87" priority="14" operator="notEqual">
      <formula>$V$43</formula>
    </cfRule>
  </conditionalFormatting>
  <conditionalFormatting sqref="D45">
    <cfRule type="cellIs" dxfId="86" priority="2" operator="notEqual">
      <formula>$V$43</formula>
    </cfRule>
  </conditionalFormatting>
  <conditionalFormatting sqref="D34">
    <cfRule type="cellIs" dxfId="85" priority="12" operator="notEqual">
      <formula>$V$43</formula>
    </cfRule>
  </conditionalFormatting>
  <conditionalFormatting sqref="D33">
    <cfRule type="cellIs" dxfId="84" priority="11" operator="notEqual">
      <formula>$V$43</formula>
    </cfRule>
  </conditionalFormatting>
  <conditionalFormatting sqref="D35">
    <cfRule type="cellIs" dxfId="83" priority="10" operator="notEqual">
      <formula>$V$43</formula>
    </cfRule>
  </conditionalFormatting>
  <conditionalFormatting sqref="D37">
    <cfRule type="cellIs" dxfId="82" priority="9" operator="notEqual">
      <formula>$V$43</formula>
    </cfRule>
  </conditionalFormatting>
  <conditionalFormatting sqref="D38">
    <cfRule type="cellIs" dxfId="81" priority="8" operator="notEqual">
      <formula>$V$43</formula>
    </cfRule>
  </conditionalFormatting>
  <conditionalFormatting sqref="D39">
    <cfRule type="cellIs" dxfId="80" priority="7" operator="notEqual">
      <formula>$V$43</formula>
    </cfRule>
  </conditionalFormatting>
  <conditionalFormatting sqref="C40">
    <cfRule type="cellIs" dxfId="79" priority="6" operator="notEqual">
      <formula>$V$43</formula>
    </cfRule>
  </conditionalFormatting>
  <conditionalFormatting sqref="D43">
    <cfRule type="cellIs" dxfId="78" priority="1" operator="notEqual">
      <formula>$V$43</formula>
    </cfRule>
  </conditionalFormatting>
  <conditionalFormatting sqref="D42">
    <cfRule type="cellIs" dxfId="77" priority="5" operator="notEqual">
      <formula>$V$43</formula>
    </cfRule>
  </conditionalFormatting>
  <conditionalFormatting sqref="D44">
    <cfRule type="cellIs" dxfId="76" priority="4" operator="notEqual">
      <formula>$V$43</formula>
    </cfRule>
  </conditionalFormatting>
  <dataValidations count="6">
    <dataValidation type="list" allowBlank="1" showInputMessage="1" showErrorMessage="1" sqref="Q50" xr:uid="{7CE8F449-D8B3-423D-BF70-189CF7BB6AE2}">
      <formula1>$Q$49:$Q$50</formula1>
    </dataValidation>
    <dataValidation type="list" allowBlank="1" showInputMessage="1" sqref="C31 C36 C40" xr:uid="{68148A54-DF68-43FC-B6D6-BBC8E499FAAF}">
      <formula1>$P$49</formula1>
    </dataValidation>
    <dataValidation type="list" allowBlank="1" showInputMessage="1" sqref="D14 D42:D44 D37:D39 D33:D35" xr:uid="{67F80F58-81A0-4C4F-BF19-96FC2AE9D2F7}">
      <formula1>$Q$48:$Q$50</formula1>
    </dataValidation>
    <dataValidation type="list" allowBlank="1" showInputMessage="1" sqref="C8:C11 C24:C25 D18 C13" xr:uid="{048E94BA-A7B2-42A7-A57A-BEF069CD623C}">
      <formula1>$P$48:$P$49</formula1>
    </dataValidation>
    <dataValidation type="list" allowBlank="1" showInputMessage="1" sqref="D22 D45 D32 D26:D30 D15:D17" xr:uid="{1EC7FC30-447C-4595-8AD8-EC6C519410FE}">
      <formula1>$Q$48:$Q$49</formula1>
    </dataValidation>
    <dataValidation type="list" allowBlank="1" showInputMessage="1" sqref="E19:E21" xr:uid="{77168243-B5D4-42CA-984A-CA03D1A5C48C}">
      <formula1>$P$55:$Q$55</formula1>
    </dataValidation>
  </dataValidations>
  <hyperlinks>
    <hyperlink ref="D8" location="AffirmativeMarketing" display="General Information" xr:uid="{00000000-0004-0000-0200-000000000000}"/>
    <hyperlink ref="D8:F8" location="'Submission Checklist'!A1" display="Submission Checklist" xr:uid="{00000000-0004-0000-0200-000002000000}"/>
    <hyperlink ref="D10:F10" location="'Project Information'!A1" display="Project Information" xr:uid="{00000000-0004-0000-0200-000004000000}"/>
    <hyperlink ref="D11:F11" location="'Development Information'!A1" display="Development Information" xr:uid="{00000000-0004-0000-0200-000005000000}"/>
    <hyperlink ref="D10" location="'Development Funding'!Print_Area" display="Development Funding" xr:uid="{00000000-0004-0000-0200-000006000000}"/>
    <hyperlink ref="D11" location="'Development Information'!Print_Area" display="Development Information" xr:uid="{00000000-0004-0000-0200-000007000000}"/>
    <hyperlink ref="D25" location="'Project Readiness'!A1" display="Project Readiness" xr:uid="{00000000-0004-0000-0200-000008000000}"/>
    <hyperlink ref="D31" location="'Location Amenities'!A1" display="Location Amenities" xr:uid="{00000000-0004-0000-0200-000009000000}"/>
    <hyperlink ref="D31:E31" location="'Location Amenities'!A1" display="Location Amenities" xr:uid="{00000000-0004-0000-0200-00000A000000}"/>
    <hyperlink ref="D25:E25" location="'Project Readiness'!A1" display="Project Readiness" xr:uid="{00000000-0004-0000-0200-00000B000000}"/>
    <hyperlink ref="D24" location="Experience!A1" display="Experience" xr:uid="{00000000-0004-0000-0200-00000C000000}"/>
    <hyperlink ref="D24:F24" location="'Site  Information'!A1" display="Site Information" xr:uid="{00000000-0004-0000-0200-00000D000000}"/>
    <hyperlink ref="D9:E9" location="'General Information'!A1" display="General Information" xr:uid="{00000000-0004-0000-0200-00000E000000}"/>
    <hyperlink ref="D36:F36" location="'HUD Regulatory Conditions'!A1" display="HUD Regulatory Conditions" xr:uid="{00000000-0004-0000-0200-00000F000000}"/>
    <hyperlink ref="D40:F40" location="'Efficient Use of Fed Funding'!A1" display="Efficient Use of Federal Funding" xr:uid="{00000000-0004-0000-0200-000010000000}"/>
    <hyperlink ref="D24:E24" location="Experience!A1" display="Experience" xr:uid="{00000000-0004-0000-0200-000011000000}"/>
    <hyperlink ref="D10:E10" location="'Development Funding'!A1" display="Development Funding" xr:uid="{00000000-0004-0000-0200-000012000000}"/>
    <hyperlink ref="E18:F18" location="'Executive Summary'!A1" display="Executive Summary" xr:uid="{00000000-0004-0000-0200-000014000000}"/>
    <hyperlink ref="E45" location="'1295 &amp; Contracts Disclosure'!A1" display="Discretionary Contracts Disclosure Form" xr:uid="{00000000-0004-0000-0200-000017000000}"/>
    <hyperlink ref="E45:H45" location="'Conflicts of Interest'!A1" display="Conflicts of Interest Questionnaire Form" xr:uid="{00000000-0004-0000-0200-000018000000}"/>
    <hyperlink ref="E45:G45" location="'DUNS &amp; SAM'!A1" display="SAM Debarment Verification" xr:uid="{00000000-0004-0000-0200-000019000000}"/>
    <hyperlink ref="D13:F13" location="'Threshold Requirements'!A1" display="Threshold Requirements" xr:uid="{00000000-0004-0000-0200-00001A000000}"/>
    <hyperlink ref="D11:G11" location="'Development Information'!A1" display="Development Information" xr:uid="{00000000-0004-0000-0200-00001B000000}"/>
  </hyperlinks>
  <printOptions horizontalCentered="1"/>
  <pageMargins left="0.45" right="0.45" top="0.5" bottom="0.5" header="0.5" footer="0.3"/>
  <pageSetup paperSize="3" fitToHeight="0" orientation="landscape" r:id="rId1"/>
  <headerFooter>
    <oddFooter xml:space="preserve">&amp;L&amp;"Garamond,Bold"&amp;12NEDO 2020&amp;R&amp;"Garamond,Bold"&amp;12 3-&amp;P   </oddFooter>
  </headerFooter>
  <drawing r:id="rId2"/>
  <extLst>
    <ext xmlns:x14="http://schemas.microsoft.com/office/spreadsheetml/2009/9/main" uri="{78C0D931-6437-407d-A8EE-F0AAD7539E65}">
      <x14:conditionalFormattings>
        <x14:conditionalFormatting xmlns:xm="http://schemas.microsoft.com/office/excel/2006/main">
          <x14:cfRule type="iconSet" priority="123" id="{B19D57A9-CD18-4D79-ADB2-9B4EE468F482}">
            <x14:iconSet iconSet="3Symbols" showValue="0" custom="1">
              <x14:cfvo type="percent">
                <xm:f>0</xm:f>
              </x14:cfvo>
              <x14:cfvo type="num">
                <xm:f>0</xm:f>
              </x14:cfvo>
              <x14:cfvo type="num">
                <xm:f>1</xm:f>
              </x14:cfvo>
              <x14:cfIcon iconSet="NoIcons" iconId="0"/>
              <x14:cfIcon iconSet="NoIcons" iconId="0"/>
              <x14:cfIcon iconSet="3Symbols" iconId="2"/>
            </x14:iconSet>
          </x14:cfRule>
          <xm:sqref>B28</xm:sqref>
        </x14:conditionalFormatting>
        <x14:conditionalFormatting xmlns:xm="http://schemas.microsoft.com/office/excel/2006/main">
          <x14:cfRule type="iconSet" priority="124" id="{34467EFA-5436-4BB3-9BB7-105DC4AE0887}">
            <x14:iconSet iconSet="3Symbols" showValue="0" custom="1">
              <x14:cfvo type="percent">
                <xm:f>0</xm:f>
              </x14:cfvo>
              <x14:cfvo type="num">
                <xm:f>0</xm:f>
              </x14:cfvo>
              <x14:cfvo type="num">
                <xm:f>1</xm:f>
              </x14:cfvo>
              <x14:cfIcon iconSet="NoIcons" iconId="0"/>
              <x14:cfIcon iconSet="NoIcons" iconId="0"/>
              <x14:cfIcon iconSet="3Symbols" iconId="2"/>
            </x14:iconSet>
          </x14:cfRule>
          <xm:sqref>B28 L28:L30</xm:sqref>
        </x14:conditionalFormatting>
        <x14:conditionalFormatting xmlns:xm="http://schemas.microsoft.com/office/excel/2006/main">
          <x14:cfRule type="iconSet" priority="175" id="{0A1589F0-B53D-46FB-A7C4-5428AA2D15A2}">
            <x14:iconSet iconSet="3Symbols" showValue="0" custom="1">
              <x14:cfvo type="percent">
                <xm:f>0</xm:f>
              </x14:cfvo>
              <x14:cfvo type="num">
                <xm:f>0</xm:f>
              </x14:cfvo>
              <x14:cfvo type="num">
                <xm:f>1</xm:f>
              </x14:cfvo>
              <x14:cfIcon iconSet="NoIcons" iconId="0"/>
              <x14:cfIcon iconSet="NoIcons" iconId="0"/>
              <x14:cfIcon iconSet="3Symbols" iconId="2"/>
            </x14:iconSet>
          </x14:cfRule>
          <xm:sqref>B24:B27 B8:B11 B31 B15:B22 B33:B40</xm:sqref>
        </x14:conditionalFormatting>
        <x14:conditionalFormatting xmlns:xm="http://schemas.microsoft.com/office/excel/2006/main">
          <x14:cfRule type="iconSet" priority="119" id="{DB3AE1C0-B733-4412-BBB5-145DE2C1C847}">
            <x14:iconSet iconSet="3Symbols" showValue="0" custom="1">
              <x14:cfvo type="percent">
                <xm:f>0</xm:f>
              </x14:cfvo>
              <x14:cfvo type="num">
                <xm:f>0</xm:f>
              </x14:cfvo>
              <x14:cfvo type="num">
                <xm:f>1</xm:f>
              </x14:cfvo>
              <x14:cfIcon iconSet="NoIcons" iconId="0"/>
              <x14:cfIcon iconSet="NoIcons" iconId="0"/>
              <x14:cfIcon iconSet="3Symbols" iconId="2"/>
            </x14:iconSet>
          </x14:cfRule>
          <xm:sqref>B29:B30</xm:sqref>
        </x14:conditionalFormatting>
        <x14:conditionalFormatting xmlns:xm="http://schemas.microsoft.com/office/excel/2006/main">
          <x14:cfRule type="iconSet" priority="115" id="{E3A94FB7-8D4E-480A-BA5D-0221DECE901D}">
            <x14:iconSet iconSet="3Symbols" showValue="0" custom="1">
              <x14:cfvo type="percent">
                <xm:f>0</xm:f>
              </x14:cfvo>
              <x14:cfvo type="num">
                <xm:f>0</xm:f>
              </x14:cfvo>
              <x14:cfvo type="num">
                <xm:f>1</xm:f>
              </x14:cfvo>
              <x14:cfIcon iconSet="NoIcons" iconId="0"/>
              <x14:cfIcon iconSet="NoIcons" iconId="0"/>
              <x14:cfIcon iconSet="3Symbols" iconId="2"/>
            </x14:iconSet>
          </x14:cfRule>
          <xm:sqref>B43</xm:sqref>
        </x14:conditionalFormatting>
        <x14:conditionalFormatting xmlns:xm="http://schemas.microsoft.com/office/excel/2006/main">
          <x14:cfRule type="iconSet" priority="116" id="{54A875ED-B87F-45CC-B0D2-662AD74EA671}">
            <x14:iconSet iconSet="3Symbols" showValue="0" custom="1">
              <x14:cfvo type="percent">
                <xm:f>0</xm:f>
              </x14:cfvo>
              <x14:cfvo type="num">
                <xm:f>0</xm:f>
              </x14:cfvo>
              <x14:cfvo type="num">
                <xm:f>1</xm:f>
              </x14:cfvo>
              <x14:cfIcon iconSet="NoIcons" iconId="0"/>
              <x14:cfIcon iconSet="NoIcons" iconId="0"/>
              <x14:cfIcon iconSet="3Symbols" iconId="2"/>
            </x14:iconSet>
          </x14:cfRule>
          <xm:sqref>B43 L43</xm:sqref>
        </x14:conditionalFormatting>
        <x14:conditionalFormatting xmlns:xm="http://schemas.microsoft.com/office/excel/2006/main">
          <x14:cfRule type="iconSet" priority="101" id="{E208C108-D557-458F-93D4-469AC323AF7E}">
            <x14:iconSet iconSet="3Symbols" showValue="0" custom="1">
              <x14:cfvo type="percent">
                <xm:f>0</xm:f>
              </x14:cfvo>
              <x14:cfvo type="num">
                <xm:f>0</xm:f>
              </x14:cfvo>
              <x14:cfvo type="num">
                <xm:f>1</xm:f>
              </x14:cfvo>
              <x14:cfIcon iconSet="NoIcons" iconId="0"/>
              <x14:cfIcon iconSet="NoIcons" iconId="0"/>
              <x14:cfIcon iconSet="3Symbols" iconId="2"/>
            </x14:iconSet>
          </x14:cfRule>
          <xm:sqref>B42</xm:sqref>
        </x14:conditionalFormatting>
        <x14:conditionalFormatting xmlns:xm="http://schemas.microsoft.com/office/excel/2006/main">
          <x14:cfRule type="iconSet" priority="102" id="{7225FD51-591D-4A09-971A-24779E39408D}">
            <x14:iconSet iconSet="3Symbols" showValue="0" custom="1">
              <x14:cfvo type="percent">
                <xm:f>0</xm:f>
              </x14:cfvo>
              <x14:cfvo type="num">
                <xm:f>0</xm:f>
              </x14:cfvo>
              <x14:cfvo type="num">
                <xm:f>1</xm:f>
              </x14:cfvo>
              <x14:cfIcon iconSet="NoIcons" iconId="0"/>
              <x14:cfIcon iconSet="NoIcons" iconId="0"/>
              <x14:cfIcon iconSet="3Symbols" iconId="2"/>
            </x14:iconSet>
          </x14:cfRule>
          <xm:sqref>B42 L42</xm:sqref>
        </x14:conditionalFormatting>
        <x14:conditionalFormatting xmlns:xm="http://schemas.microsoft.com/office/excel/2006/main">
          <x14:cfRule type="iconSet" priority="103" id="{74A2A896-4DE0-4237-A84D-1A689079CD3C}">
            <x14:iconSet iconSet="3Symbols" showValue="0" custom="1">
              <x14:cfvo type="percent">
                <xm:f>0</xm:f>
              </x14:cfvo>
              <x14:cfvo type="num">
                <xm:f>0</xm:f>
              </x14:cfvo>
              <x14:cfvo type="num">
                <xm:f>1</xm:f>
              </x14:cfvo>
              <x14:cfIcon iconSet="NoIcons" iconId="0"/>
              <x14:cfIcon iconSet="NoIcons" iconId="0"/>
              <x14:cfIcon iconSet="3Symbols" iconId="2"/>
            </x14:iconSet>
          </x14:cfRule>
          <xm:sqref>L42</xm:sqref>
        </x14:conditionalFormatting>
        <x14:conditionalFormatting xmlns:xm="http://schemas.microsoft.com/office/excel/2006/main">
          <x14:cfRule type="iconSet" priority="97" id="{FD37EBD1-26D6-4A15-8B2A-2DADB89493D8}">
            <x14:iconSet iconSet="3Symbols" showValue="0" custom="1">
              <x14:cfvo type="percent">
                <xm:f>0</xm:f>
              </x14:cfvo>
              <x14:cfvo type="num">
                <xm:f>0</xm:f>
              </x14:cfvo>
              <x14:cfvo type="num">
                <xm:f>1</xm:f>
              </x14:cfvo>
              <x14:cfIcon iconSet="NoIcons" iconId="0"/>
              <x14:cfIcon iconSet="NoIcons" iconId="0"/>
              <x14:cfIcon iconSet="3Symbols" iconId="2"/>
            </x14:iconSet>
          </x14:cfRule>
          <xm:sqref>B13:B14</xm:sqref>
        </x14:conditionalFormatting>
        <x14:conditionalFormatting xmlns:xm="http://schemas.microsoft.com/office/excel/2006/main">
          <x14:cfRule type="iconSet" priority="98" id="{46836424-5E10-4B02-BC2F-FDC665EB5229}">
            <x14:iconSet iconSet="3Symbols" showValue="0" custom="1">
              <x14:cfvo type="percent">
                <xm:f>0</xm:f>
              </x14:cfvo>
              <x14:cfvo type="num">
                <xm:f>0</xm:f>
              </x14:cfvo>
              <x14:cfvo type="num">
                <xm:f>1</xm:f>
              </x14:cfvo>
              <x14:cfIcon iconSet="NoIcons" iconId="0"/>
              <x14:cfIcon iconSet="NoIcons" iconId="0"/>
              <x14:cfIcon iconSet="3Symbols" iconId="2"/>
            </x14:iconSet>
          </x14:cfRule>
          <xm:sqref>L13:L14 B13:B14</xm:sqref>
        </x14:conditionalFormatting>
        <x14:conditionalFormatting xmlns:xm="http://schemas.microsoft.com/office/excel/2006/main">
          <x14:cfRule type="iconSet" priority="99" id="{1900408F-E59F-438F-B3CF-127442D3B1F8}">
            <x14:iconSet iconSet="3Symbols" showValue="0" custom="1">
              <x14:cfvo type="percent">
                <xm:f>0</xm:f>
              </x14:cfvo>
              <x14:cfvo type="num">
                <xm:f>0</xm:f>
              </x14:cfvo>
              <x14:cfvo type="num">
                <xm:f>1</xm:f>
              </x14:cfvo>
              <x14:cfIcon iconSet="NoIcons" iconId="0"/>
              <x14:cfIcon iconSet="NoIcons" iconId="0"/>
              <x14:cfIcon iconSet="3Symbols" iconId="2"/>
            </x14:iconSet>
          </x14:cfRule>
          <xm:sqref>L13:L14</xm:sqref>
        </x14:conditionalFormatting>
        <x14:conditionalFormatting xmlns:xm="http://schemas.microsoft.com/office/excel/2006/main">
          <x14:cfRule type="iconSet" priority="93" id="{E79D6CAD-9665-405B-B491-9B9ED81C6878}">
            <x14:iconSet iconSet="3Symbols" showValue="0" custom="1">
              <x14:cfvo type="percent">
                <xm:f>0</xm:f>
              </x14:cfvo>
              <x14:cfvo type="num">
                <xm:f>0</xm:f>
              </x14:cfvo>
              <x14:cfvo type="num">
                <xm:f>1</xm:f>
              </x14:cfvo>
              <x14:cfIcon iconSet="NoIcons" iconId="0"/>
              <x14:cfIcon iconSet="NoIcons" iconId="0"/>
              <x14:cfIcon iconSet="3Symbols" iconId="2"/>
            </x14:iconSet>
          </x14:cfRule>
          <xm:sqref>B32</xm:sqref>
        </x14:conditionalFormatting>
        <x14:conditionalFormatting xmlns:xm="http://schemas.microsoft.com/office/excel/2006/main">
          <x14:cfRule type="iconSet" priority="94" id="{4F9F7625-905D-4526-AD4C-C3A9BC7CBCF2}">
            <x14:iconSet iconSet="3Symbols" showValue="0" custom="1">
              <x14:cfvo type="percent">
                <xm:f>0</xm:f>
              </x14:cfvo>
              <x14:cfvo type="num">
                <xm:f>0</xm:f>
              </x14:cfvo>
              <x14:cfvo type="num">
                <xm:f>1</xm:f>
              </x14:cfvo>
              <x14:cfIcon iconSet="NoIcons" iconId="0"/>
              <x14:cfIcon iconSet="NoIcons" iconId="0"/>
              <x14:cfIcon iconSet="3Symbols" iconId="2"/>
            </x14:iconSet>
          </x14:cfRule>
          <xm:sqref>L32 B32</xm:sqref>
        </x14:conditionalFormatting>
        <x14:conditionalFormatting xmlns:xm="http://schemas.microsoft.com/office/excel/2006/main">
          <x14:cfRule type="iconSet" priority="95" id="{77171A96-71EC-4C2E-BC9D-3E3F82E1D5BF}">
            <x14:iconSet iconSet="3Symbols" showValue="0" custom="1">
              <x14:cfvo type="percent">
                <xm:f>0</xm:f>
              </x14:cfvo>
              <x14:cfvo type="num">
                <xm:f>0</xm:f>
              </x14:cfvo>
              <x14:cfvo type="num">
                <xm:f>1</xm:f>
              </x14:cfvo>
              <x14:cfIcon iconSet="NoIcons" iconId="0"/>
              <x14:cfIcon iconSet="NoIcons" iconId="0"/>
              <x14:cfIcon iconSet="3Symbols" iconId="2"/>
            </x14:iconSet>
          </x14:cfRule>
          <xm:sqref>L32</xm:sqref>
        </x14:conditionalFormatting>
        <x14:conditionalFormatting xmlns:xm="http://schemas.microsoft.com/office/excel/2006/main">
          <x14:cfRule type="iconSet" priority="215" id="{277CEFE0-3A5E-4A13-BA75-4819538CDFCC}">
            <x14:iconSet iconSet="3Symbols" showValue="0" custom="1">
              <x14:cfvo type="percent">
                <xm:f>0</xm:f>
              </x14:cfvo>
              <x14:cfvo type="num">
                <xm:f>0</xm:f>
              </x14:cfvo>
              <x14:cfvo type="num">
                <xm:f>1</xm:f>
              </x14:cfvo>
              <x14:cfIcon iconSet="NoIcons" iconId="0"/>
              <x14:cfIcon iconSet="NoIcons" iconId="0"/>
              <x14:cfIcon iconSet="3Symbols" iconId="2"/>
            </x14:iconSet>
          </x14:cfRule>
          <xm:sqref>L24:L27 L8:L11 B8:B11 B24:B27 B31 L31 B15:B22 L15:L18 L33:L40 B33:B40 L20:L22</xm:sqref>
        </x14:conditionalFormatting>
        <x14:conditionalFormatting xmlns:xm="http://schemas.microsoft.com/office/excel/2006/main">
          <x14:cfRule type="iconSet" priority="221" id="{6B6C6307-98F4-40F2-89A0-214A2D9D455B}">
            <x14:iconSet iconSet="3Symbols" showValue="0" custom="1">
              <x14:cfvo type="percent">
                <xm:f>0</xm:f>
              </x14:cfvo>
              <x14:cfvo type="num">
                <xm:f>0</xm:f>
              </x14:cfvo>
              <x14:cfvo type="num">
                <xm:f>1</xm:f>
              </x14:cfvo>
              <x14:cfIcon iconSet="NoIcons" iconId="0"/>
              <x14:cfIcon iconSet="NoIcons" iconId="0"/>
              <x14:cfIcon iconSet="3Symbols" iconId="2"/>
            </x14:iconSet>
          </x14:cfRule>
          <xm:sqref>B44:B45</xm:sqref>
        </x14:conditionalFormatting>
        <x14:conditionalFormatting xmlns:xm="http://schemas.microsoft.com/office/excel/2006/main">
          <x14:cfRule type="iconSet" priority="222" id="{E62B3A1C-0ECE-4E1A-B882-68C8D32C1F98}">
            <x14:iconSet iconSet="3Symbols" showValue="0" custom="1">
              <x14:cfvo type="percent">
                <xm:f>0</xm:f>
              </x14:cfvo>
              <x14:cfvo type="num">
                <xm:f>0</xm:f>
              </x14:cfvo>
              <x14:cfvo type="num">
                <xm:f>1</xm:f>
              </x14:cfvo>
              <x14:cfIcon iconSet="NoIcons" iconId="0"/>
              <x14:cfIcon iconSet="NoIcons" iconId="0"/>
              <x14:cfIcon iconSet="3Symbols" iconId="2"/>
            </x14:iconSet>
          </x14:cfRule>
          <xm:sqref>L33:L40 L9:L11 L15:L18 L24:L31 L43:L45 L20:L22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8000"/>
    <pageSetUpPr fitToPage="1"/>
  </sheetPr>
  <dimension ref="A1:EC34"/>
  <sheetViews>
    <sheetView showGridLines="0" showRowColHeaders="0" showRuler="0" view="pageLayout" topLeftCell="A7" zoomScaleNormal="100" zoomScaleSheetLayoutView="100" workbookViewId="0">
      <selection activeCell="F12" sqref="F12"/>
    </sheetView>
  </sheetViews>
  <sheetFormatPr defaultColWidth="9.140625" defaultRowHeight="15" x14ac:dyDescent="0.25"/>
  <cols>
    <col min="1" max="1" width="4" style="120" customWidth="1"/>
    <col min="2" max="2" width="19.85546875" style="120" customWidth="1"/>
    <col min="3" max="3" width="4.85546875" style="120" customWidth="1"/>
    <col min="4" max="4" width="22.42578125" style="120" customWidth="1"/>
    <col min="5" max="5" width="39.7109375" style="120" customWidth="1"/>
    <col min="6" max="6" width="12.42578125" style="265" customWidth="1"/>
    <col min="7" max="7" width="4" style="120" customWidth="1"/>
    <col min="8" max="11" width="9.140625" style="120" hidden="1" customWidth="1"/>
    <col min="12" max="12" width="2.42578125" style="120" hidden="1" customWidth="1"/>
    <col min="13" max="13" width="15.140625" style="120" hidden="1" customWidth="1"/>
    <col min="14" max="19" width="9.140625" style="120" customWidth="1"/>
    <col min="20" max="20" width="0.28515625" style="120" customWidth="1"/>
    <col min="21" max="24" width="9.140625" style="120" hidden="1" customWidth="1"/>
    <col min="25" max="25" width="0" style="120" hidden="1" customWidth="1"/>
    <col min="26" max="16384" width="9.140625" style="120"/>
  </cols>
  <sheetData>
    <row r="1" spans="1:133" s="426" customFormat="1" ht="15.75" x14ac:dyDescent="0.25">
      <c r="A1" s="682" t="s">
        <v>66</v>
      </c>
      <c r="B1" s="683"/>
      <c r="C1" s="683"/>
      <c r="D1" s="683"/>
      <c r="E1" s="683"/>
      <c r="F1" s="684"/>
      <c r="G1" s="120"/>
      <c r="H1" s="120"/>
      <c r="I1" s="120"/>
    </row>
    <row r="2" spans="1:133" ht="12" customHeight="1" x14ac:dyDescent="0.25">
      <c r="A2" s="695"/>
      <c r="B2" s="696"/>
      <c r="C2" s="696"/>
      <c r="D2" s="696"/>
      <c r="E2" s="696"/>
      <c r="F2" s="697"/>
    </row>
    <row r="3" spans="1:133" ht="69.75" customHeight="1" x14ac:dyDescent="0.25">
      <c r="A3" s="698" t="s">
        <v>288</v>
      </c>
      <c r="B3" s="698"/>
      <c r="C3" s="698"/>
      <c r="D3" s="698"/>
      <c r="E3" s="698"/>
      <c r="F3" s="698"/>
    </row>
    <row r="4" spans="1:133" ht="12" customHeight="1" x14ac:dyDescent="0.25">
      <c r="A4" s="699"/>
      <c r="B4" s="700"/>
      <c r="C4" s="700"/>
      <c r="D4" s="700"/>
      <c r="E4" s="700"/>
      <c r="F4" s="701"/>
    </row>
    <row r="5" spans="1:133" ht="33" customHeight="1" x14ac:dyDescent="0.25">
      <c r="A5" s="702" t="s">
        <v>262</v>
      </c>
      <c r="B5" s="703"/>
      <c r="C5" s="703"/>
      <c r="D5" s="703"/>
      <c r="E5" s="703"/>
      <c r="F5" s="704"/>
    </row>
    <row r="6" spans="1:133" ht="12" customHeight="1" x14ac:dyDescent="0.25">
      <c r="A6" s="705"/>
      <c r="B6" s="706"/>
      <c r="C6" s="706"/>
      <c r="D6" s="706"/>
      <c r="E6" s="706"/>
      <c r="F6" s="707"/>
    </row>
    <row r="7" spans="1:133" s="266" customFormat="1" ht="15.75" x14ac:dyDescent="0.25">
      <c r="A7" s="88"/>
      <c r="B7" s="88"/>
      <c r="C7" s="88"/>
      <c r="D7" s="88"/>
      <c r="E7" s="169"/>
      <c r="F7" s="215"/>
      <c r="G7" s="427"/>
      <c r="J7" s="267"/>
      <c r="K7" s="428"/>
      <c r="L7" s="267"/>
      <c r="M7" s="267"/>
      <c r="N7" s="267"/>
      <c r="O7" s="267"/>
      <c r="P7" s="267"/>
      <c r="Q7" s="267"/>
      <c r="R7" s="267"/>
      <c r="S7" s="267"/>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row>
    <row r="8" spans="1:133" s="430" customFormat="1" ht="52.5" customHeight="1" x14ac:dyDescent="0.25">
      <c r="A8" s="692" t="s">
        <v>289</v>
      </c>
      <c r="B8" s="693"/>
      <c r="C8" s="693"/>
      <c r="D8" s="693"/>
      <c r="E8" s="693"/>
      <c r="F8" s="694"/>
      <c r="G8" s="429"/>
      <c r="J8" s="431"/>
      <c r="K8" s="432"/>
      <c r="L8" s="431"/>
      <c r="M8" s="431"/>
      <c r="N8" s="431"/>
      <c r="O8" s="431"/>
      <c r="P8" s="431"/>
      <c r="Q8" s="431"/>
      <c r="R8" s="431"/>
      <c r="S8" s="431"/>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row>
    <row r="9" spans="1:133" s="266" customFormat="1" ht="15.75" x14ac:dyDescent="0.25">
      <c r="A9" s="685" t="s">
        <v>596</v>
      </c>
      <c r="B9" s="685"/>
      <c r="C9" s="685"/>
      <c r="D9" s="685"/>
      <c r="E9" s="685"/>
      <c r="F9" s="215"/>
      <c r="G9" s="427"/>
      <c r="J9" s="267"/>
      <c r="K9" s="428"/>
      <c r="L9" s="267"/>
      <c r="M9" s="267"/>
      <c r="N9" s="267"/>
      <c r="O9" s="267"/>
      <c r="P9" s="267"/>
      <c r="Q9" s="267"/>
      <c r="R9" s="267"/>
      <c r="S9" s="267"/>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row>
    <row r="10" spans="1:133" s="266" customFormat="1" ht="22.5" customHeight="1" x14ac:dyDescent="0.25">
      <c r="A10" s="216" t="s">
        <v>19</v>
      </c>
      <c r="B10" s="689" t="s">
        <v>393</v>
      </c>
      <c r="C10" s="689"/>
      <c r="D10" s="689"/>
      <c r="E10" s="689"/>
      <c r="F10" s="164" t="s">
        <v>2</v>
      </c>
      <c r="G10" s="427"/>
      <c r="H10" s="266" t="s">
        <v>2</v>
      </c>
      <c r="I10" s="266" t="s">
        <v>1</v>
      </c>
      <c r="J10" s="267" t="s">
        <v>498</v>
      </c>
      <c r="K10" s="428"/>
      <c r="L10" s="267"/>
      <c r="M10" s="267"/>
      <c r="N10" s="267"/>
      <c r="O10" s="267"/>
      <c r="P10" s="267"/>
      <c r="Q10" s="267"/>
      <c r="R10" s="267"/>
      <c r="S10" s="267"/>
      <c r="W10" s="120"/>
      <c r="X10" s="120" t="s">
        <v>481</v>
      </c>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row>
    <row r="11" spans="1:133" s="266" customFormat="1" ht="24" customHeight="1" x14ac:dyDescent="0.25">
      <c r="A11" s="216" t="s">
        <v>20</v>
      </c>
      <c r="B11" s="689" t="s">
        <v>479</v>
      </c>
      <c r="C11" s="689"/>
      <c r="D11" s="689"/>
      <c r="E11" s="689"/>
      <c r="F11" s="164" t="s">
        <v>2</v>
      </c>
      <c r="G11" s="427"/>
      <c r="J11" s="267"/>
      <c r="K11" s="428"/>
      <c r="L11" s="267"/>
      <c r="M11" s="267"/>
      <c r="N11" s="267"/>
      <c r="O11" s="267"/>
      <c r="P11" s="267"/>
      <c r="Q11" s="267"/>
      <c r="R11" s="267"/>
      <c r="S11" s="267"/>
      <c r="W11" s="120"/>
      <c r="X11" s="120" t="s">
        <v>481</v>
      </c>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row>
    <row r="12" spans="1:133" s="266" customFormat="1" ht="49.5" customHeight="1" x14ac:dyDescent="0.25">
      <c r="A12" s="216" t="s">
        <v>21</v>
      </c>
      <c r="B12" s="686" t="s">
        <v>635</v>
      </c>
      <c r="C12" s="686"/>
      <c r="D12" s="686"/>
      <c r="E12" s="686"/>
      <c r="F12" s="164" t="s">
        <v>2</v>
      </c>
      <c r="G12" s="148"/>
      <c r="H12" s="148" t="s">
        <v>2</v>
      </c>
      <c r="I12" s="635" t="s">
        <v>1</v>
      </c>
      <c r="J12" s="267" t="s">
        <v>8</v>
      </c>
      <c r="K12" s="428"/>
      <c r="L12" s="267"/>
      <c r="M12" s="267"/>
      <c r="N12" s="267"/>
      <c r="O12" s="267"/>
      <c r="P12" s="267"/>
      <c r="Q12" s="267"/>
      <c r="R12" s="267"/>
      <c r="S12" s="267"/>
      <c r="W12" s="120"/>
      <c r="X12" s="120" t="s">
        <v>481</v>
      </c>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row>
    <row r="13" spans="1:133" s="266" customFormat="1" ht="27" customHeight="1" x14ac:dyDescent="0.25">
      <c r="A13" s="216"/>
      <c r="B13" s="691" t="s">
        <v>500</v>
      </c>
      <c r="C13" s="691"/>
      <c r="D13" s="691"/>
      <c r="E13" s="691"/>
      <c r="F13" s="164" t="s">
        <v>2</v>
      </c>
      <c r="G13" s="148"/>
      <c r="H13" s="148"/>
      <c r="I13" s="434"/>
      <c r="J13" s="267"/>
      <c r="K13" s="428"/>
      <c r="L13" s="267"/>
      <c r="M13" s="267" t="s">
        <v>607</v>
      </c>
      <c r="N13" s="267"/>
      <c r="O13" s="267"/>
      <c r="P13" s="267"/>
      <c r="Q13" s="267"/>
      <c r="R13" s="267"/>
      <c r="S13" s="267"/>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row>
    <row r="14" spans="1:133" s="266" customFormat="1" ht="36" customHeight="1" x14ac:dyDescent="0.25">
      <c r="A14" s="216" t="s">
        <v>34</v>
      </c>
      <c r="B14" s="686" t="s">
        <v>394</v>
      </c>
      <c r="C14" s="686"/>
      <c r="D14" s="686"/>
      <c r="E14" s="686"/>
      <c r="F14" s="164" t="s">
        <v>2</v>
      </c>
      <c r="G14" s="148"/>
      <c r="H14" s="148"/>
      <c r="I14" s="435"/>
      <c r="J14" s="267"/>
      <c r="K14" s="428"/>
      <c r="L14" s="267"/>
      <c r="M14" s="267"/>
      <c r="N14" s="267"/>
      <c r="O14" s="267"/>
      <c r="P14" s="267"/>
      <c r="Q14" s="267"/>
      <c r="R14" s="267"/>
      <c r="S14" s="267"/>
      <c r="W14" s="120"/>
      <c r="X14" s="120" t="s">
        <v>481</v>
      </c>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row>
    <row r="15" spans="1:133" s="266" customFormat="1" ht="20.25" customHeight="1" x14ac:dyDescent="0.25">
      <c r="A15" s="216" t="s">
        <v>253</v>
      </c>
      <c r="B15" s="654" t="s">
        <v>290</v>
      </c>
      <c r="C15" s="654"/>
      <c r="D15" s="654"/>
      <c r="E15" s="654"/>
      <c r="F15" s="164" t="s">
        <v>2</v>
      </c>
      <c r="G15" s="148"/>
      <c r="H15" s="148"/>
      <c r="I15" s="435"/>
      <c r="J15" s="267"/>
      <c r="K15" s="428"/>
      <c r="L15" s="267"/>
      <c r="M15" s="267"/>
      <c r="N15" s="267"/>
      <c r="O15" s="267"/>
      <c r="P15" s="267"/>
      <c r="Q15" s="267"/>
      <c r="R15" s="267"/>
      <c r="S15" s="267"/>
      <c r="W15" s="488"/>
      <c r="X15" s="488"/>
      <c r="Y15" s="488"/>
      <c r="Z15" s="488"/>
      <c r="AA15" s="488"/>
      <c r="AB15" s="488"/>
      <c r="AC15" s="488"/>
      <c r="AD15" s="488"/>
      <c r="AE15" s="488"/>
      <c r="AF15" s="488"/>
      <c r="AG15" s="488"/>
      <c r="AH15" s="488"/>
      <c r="AI15" s="488"/>
      <c r="AJ15" s="488"/>
      <c r="AK15" s="488"/>
      <c r="AL15" s="488"/>
      <c r="AM15" s="488"/>
      <c r="AN15" s="488"/>
      <c r="AO15" s="488"/>
      <c r="AP15" s="488"/>
      <c r="AQ15" s="488"/>
      <c r="AR15" s="488"/>
      <c r="AS15" s="488"/>
      <c r="AT15" s="488"/>
      <c r="AU15" s="488"/>
      <c r="AV15" s="488"/>
      <c r="AW15" s="488"/>
      <c r="AX15" s="488"/>
      <c r="AY15" s="488"/>
      <c r="AZ15" s="488"/>
      <c r="BA15" s="488"/>
      <c r="BB15" s="488"/>
      <c r="BC15" s="488"/>
      <c r="BD15" s="488"/>
      <c r="BE15" s="488"/>
      <c r="BF15" s="488"/>
      <c r="BG15" s="488"/>
      <c r="BH15" s="488"/>
      <c r="BI15" s="488"/>
      <c r="BJ15" s="488"/>
      <c r="BK15" s="488"/>
      <c r="BL15" s="488"/>
      <c r="BM15" s="488"/>
      <c r="BN15" s="488"/>
      <c r="BO15" s="488"/>
      <c r="BP15" s="488"/>
      <c r="BQ15" s="488"/>
      <c r="BR15" s="488"/>
      <c r="BS15" s="488"/>
      <c r="BT15" s="488"/>
      <c r="BU15" s="488"/>
      <c r="BV15" s="488"/>
      <c r="BW15" s="488"/>
      <c r="BX15" s="488"/>
      <c r="BY15" s="488"/>
      <c r="BZ15" s="488"/>
      <c r="CA15" s="488"/>
      <c r="CB15" s="488"/>
      <c r="CC15" s="488"/>
      <c r="CD15" s="488"/>
      <c r="CE15" s="488"/>
      <c r="CF15" s="488"/>
      <c r="CG15" s="488"/>
      <c r="CH15" s="488"/>
      <c r="CI15" s="488"/>
      <c r="CJ15" s="488"/>
      <c r="CK15" s="488"/>
      <c r="CL15" s="488"/>
      <c r="CM15" s="488"/>
      <c r="CN15" s="488"/>
      <c r="CO15" s="488"/>
      <c r="CP15" s="488"/>
      <c r="CQ15" s="488"/>
      <c r="CR15" s="488"/>
      <c r="CS15" s="488"/>
      <c r="CT15" s="488"/>
      <c r="CU15" s="488"/>
      <c r="CV15" s="488"/>
      <c r="CW15" s="488"/>
      <c r="CX15" s="488"/>
      <c r="CY15" s="488"/>
      <c r="CZ15" s="488"/>
      <c r="DA15" s="488"/>
      <c r="DB15" s="488"/>
      <c r="DC15" s="488"/>
      <c r="DD15" s="488"/>
      <c r="DE15" s="488"/>
      <c r="DF15" s="488"/>
      <c r="DG15" s="488"/>
      <c r="DH15" s="488"/>
      <c r="DI15" s="488"/>
      <c r="DJ15" s="488"/>
      <c r="DK15" s="488"/>
      <c r="DL15" s="488"/>
      <c r="DM15" s="488"/>
      <c r="DN15" s="488"/>
      <c r="DO15" s="488"/>
      <c r="DP15" s="488"/>
      <c r="DQ15" s="488"/>
      <c r="DR15" s="488"/>
      <c r="DS15" s="488"/>
      <c r="DT15" s="488"/>
      <c r="DU15" s="488"/>
      <c r="DV15" s="488"/>
      <c r="DW15" s="488"/>
      <c r="DX15" s="488"/>
      <c r="DY15" s="488"/>
      <c r="DZ15" s="488"/>
      <c r="EA15" s="488"/>
      <c r="EB15" s="488"/>
      <c r="EC15" s="488"/>
    </row>
    <row r="16" spans="1:133" s="266" customFormat="1" ht="24" customHeight="1" x14ac:dyDescent="0.25">
      <c r="A16" s="216"/>
      <c r="B16" s="681" t="s">
        <v>579</v>
      </c>
      <c r="C16" s="681"/>
      <c r="D16" s="681"/>
      <c r="E16" s="681"/>
      <c r="F16" s="164" t="s">
        <v>2</v>
      </c>
      <c r="G16" s="148"/>
      <c r="H16" s="148"/>
      <c r="I16" s="435"/>
      <c r="J16" s="267"/>
      <c r="K16" s="428"/>
      <c r="L16" s="267"/>
      <c r="M16" s="267"/>
      <c r="N16" s="267"/>
      <c r="O16" s="267"/>
      <c r="P16" s="267"/>
      <c r="Q16" s="267"/>
      <c r="R16" s="267"/>
      <c r="S16" s="267"/>
      <c r="W16" s="488"/>
      <c r="X16" s="488"/>
      <c r="Y16" s="488"/>
      <c r="Z16" s="488"/>
      <c r="AA16" s="488"/>
      <c r="AB16" s="488"/>
      <c r="AC16" s="488"/>
      <c r="AD16" s="488"/>
      <c r="AE16" s="488"/>
      <c r="AF16" s="488"/>
      <c r="AG16" s="488"/>
      <c r="AH16" s="488"/>
      <c r="AI16" s="488"/>
      <c r="AJ16" s="488"/>
      <c r="AK16" s="488"/>
      <c r="AL16" s="488"/>
      <c r="AM16" s="488"/>
      <c r="AN16" s="488"/>
      <c r="AO16" s="488"/>
      <c r="AP16" s="488"/>
      <c r="AQ16" s="488"/>
      <c r="AR16" s="488"/>
      <c r="AS16" s="488"/>
      <c r="AT16" s="488"/>
      <c r="AU16" s="488"/>
      <c r="AV16" s="488"/>
      <c r="AW16" s="488"/>
      <c r="AX16" s="488"/>
      <c r="AY16" s="488"/>
      <c r="AZ16" s="488"/>
      <c r="BA16" s="488"/>
      <c r="BB16" s="488"/>
      <c r="BC16" s="488"/>
      <c r="BD16" s="488"/>
      <c r="BE16" s="488"/>
      <c r="BF16" s="488"/>
      <c r="BG16" s="488"/>
      <c r="BH16" s="488"/>
      <c r="BI16" s="488"/>
      <c r="BJ16" s="488"/>
      <c r="BK16" s="488"/>
      <c r="BL16" s="488"/>
      <c r="BM16" s="488"/>
      <c r="BN16" s="488"/>
      <c r="BO16" s="488"/>
      <c r="BP16" s="488"/>
      <c r="BQ16" s="488"/>
      <c r="BR16" s="488"/>
      <c r="BS16" s="488"/>
      <c r="BT16" s="488"/>
      <c r="BU16" s="488"/>
      <c r="BV16" s="488"/>
      <c r="BW16" s="488"/>
      <c r="BX16" s="488"/>
      <c r="BY16" s="488"/>
      <c r="BZ16" s="488"/>
      <c r="CA16" s="488"/>
      <c r="CB16" s="488"/>
      <c r="CC16" s="488"/>
      <c r="CD16" s="488"/>
      <c r="CE16" s="488"/>
      <c r="CF16" s="488"/>
      <c r="CG16" s="488"/>
      <c r="CH16" s="488"/>
      <c r="CI16" s="488"/>
      <c r="CJ16" s="488"/>
      <c r="CK16" s="488"/>
      <c r="CL16" s="488"/>
      <c r="CM16" s="488"/>
      <c r="CN16" s="488"/>
      <c r="CO16" s="488"/>
      <c r="CP16" s="488"/>
      <c r="CQ16" s="488"/>
      <c r="CR16" s="488"/>
      <c r="CS16" s="488"/>
      <c r="CT16" s="488"/>
      <c r="CU16" s="488"/>
      <c r="CV16" s="488"/>
      <c r="CW16" s="488"/>
      <c r="CX16" s="488"/>
      <c r="CY16" s="488"/>
      <c r="CZ16" s="488"/>
      <c r="DA16" s="488"/>
      <c r="DB16" s="488"/>
      <c r="DC16" s="488"/>
      <c r="DD16" s="488"/>
      <c r="DE16" s="488"/>
      <c r="DF16" s="488"/>
      <c r="DG16" s="488"/>
      <c r="DH16" s="488"/>
      <c r="DI16" s="488"/>
      <c r="DJ16" s="488"/>
      <c r="DK16" s="488"/>
      <c r="DL16" s="488"/>
      <c r="DM16" s="488"/>
      <c r="DN16" s="488"/>
      <c r="DO16" s="488"/>
      <c r="DP16" s="488"/>
      <c r="DQ16" s="488"/>
      <c r="DR16" s="488"/>
      <c r="DS16" s="488"/>
      <c r="DT16" s="488"/>
      <c r="DU16" s="488"/>
      <c r="DV16" s="488"/>
      <c r="DW16" s="488"/>
      <c r="DX16" s="488"/>
      <c r="DY16" s="488"/>
      <c r="DZ16" s="488"/>
      <c r="EA16" s="488"/>
      <c r="EB16" s="488"/>
      <c r="EC16" s="488"/>
    </row>
    <row r="17" spans="1:133" s="266" customFormat="1" ht="16.5" customHeight="1" x14ac:dyDescent="0.25">
      <c r="A17" s="216" t="s">
        <v>254</v>
      </c>
      <c r="B17" s="686" t="s">
        <v>480</v>
      </c>
      <c r="C17" s="686"/>
      <c r="D17" s="686"/>
      <c r="E17" s="686"/>
      <c r="F17" s="164" t="s">
        <v>2</v>
      </c>
      <c r="G17" s="148"/>
      <c r="H17" s="148"/>
      <c r="I17" s="436"/>
      <c r="J17" s="267"/>
      <c r="K17" s="428"/>
      <c r="L17" s="267"/>
      <c r="M17" s="267"/>
      <c r="N17" s="267"/>
      <c r="O17" s="267"/>
      <c r="P17" s="267"/>
      <c r="Q17" s="267"/>
      <c r="R17" s="267"/>
      <c r="S17" s="267"/>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row>
    <row r="18" spans="1:133" s="266" customFormat="1" ht="27" customHeight="1" x14ac:dyDescent="0.25">
      <c r="A18" s="216"/>
      <c r="B18" s="688" t="s">
        <v>516</v>
      </c>
      <c r="C18" s="688"/>
      <c r="D18" s="688"/>
      <c r="E18" s="688"/>
      <c r="F18" s="164" t="s">
        <v>2</v>
      </c>
      <c r="G18" s="148"/>
      <c r="H18" s="148"/>
      <c r="I18" s="435"/>
      <c r="J18" s="267"/>
      <c r="K18" s="428"/>
      <c r="L18" s="267"/>
      <c r="M18" s="267"/>
      <c r="N18" s="267"/>
      <c r="O18" s="267"/>
      <c r="P18" s="267"/>
      <c r="Q18" s="267"/>
      <c r="R18" s="267"/>
      <c r="S18" s="267"/>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row>
    <row r="19" spans="1:133" s="266" customFormat="1" ht="17.25" customHeight="1" x14ac:dyDescent="0.25">
      <c r="A19" s="216" t="s">
        <v>255</v>
      </c>
      <c r="B19" s="690" t="s">
        <v>377</v>
      </c>
      <c r="C19" s="690"/>
      <c r="D19" s="690"/>
      <c r="E19" s="690"/>
      <c r="F19" s="164" t="s">
        <v>2</v>
      </c>
      <c r="G19" s="148"/>
      <c r="H19" s="148"/>
      <c r="I19" s="435"/>
      <c r="J19" s="267"/>
      <c r="K19" s="428"/>
      <c r="L19" s="267"/>
      <c r="M19" s="267"/>
      <c r="N19" s="267"/>
      <c r="O19" s="267"/>
      <c r="P19" s="267"/>
      <c r="Q19" s="267"/>
      <c r="R19" s="267"/>
      <c r="S19" s="267"/>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row>
    <row r="20" spans="1:133" s="266" customFormat="1" ht="36" customHeight="1" x14ac:dyDescent="0.25">
      <c r="A20" s="216" t="s">
        <v>256</v>
      </c>
      <c r="B20" s="654" t="s">
        <v>395</v>
      </c>
      <c r="C20" s="654"/>
      <c r="D20" s="654"/>
      <c r="E20" s="654"/>
      <c r="F20" s="164" t="s">
        <v>2</v>
      </c>
      <c r="G20" s="148"/>
      <c r="H20" s="148"/>
      <c r="I20" s="435"/>
      <c r="J20" s="267"/>
      <c r="K20" s="428"/>
      <c r="L20" s="267"/>
      <c r="M20" s="267"/>
      <c r="N20" s="267"/>
      <c r="O20" s="267"/>
      <c r="P20" s="267"/>
      <c r="Q20" s="267"/>
      <c r="R20" s="267"/>
      <c r="S20" s="267"/>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row>
    <row r="21" spans="1:133" s="266" customFormat="1" ht="33" customHeight="1" x14ac:dyDescent="0.25">
      <c r="A21" s="216" t="s">
        <v>257</v>
      </c>
      <c r="B21" s="686" t="s">
        <v>291</v>
      </c>
      <c r="C21" s="686"/>
      <c r="D21" s="686"/>
      <c r="E21" s="686"/>
      <c r="F21" s="164" t="s">
        <v>2</v>
      </c>
      <c r="G21" s="148"/>
      <c r="H21" s="148"/>
      <c r="I21" s="148"/>
      <c r="J21" s="267"/>
      <c r="K21" s="428"/>
      <c r="L21" s="267"/>
      <c r="M21" s="267"/>
      <c r="N21" s="267"/>
      <c r="O21" s="267"/>
      <c r="P21" s="267"/>
      <c r="Q21" s="267"/>
      <c r="R21" s="267"/>
      <c r="S21" s="267"/>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row>
    <row r="22" spans="1:133" s="266" customFormat="1" ht="17.25" customHeight="1" x14ac:dyDescent="0.25">
      <c r="A22" s="216"/>
      <c r="B22" s="687" t="s">
        <v>396</v>
      </c>
      <c r="C22" s="687"/>
      <c r="D22" s="687"/>
      <c r="E22" s="687"/>
      <c r="F22" s="164" t="s">
        <v>2</v>
      </c>
      <c r="G22" s="267"/>
      <c r="H22" s="267"/>
      <c r="I22" s="267"/>
      <c r="J22" s="267"/>
      <c r="K22" s="267"/>
      <c r="L22" s="267"/>
      <c r="M22" s="267"/>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row>
    <row r="23" spans="1:133" ht="45.95" customHeight="1" x14ac:dyDescent="0.25">
      <c r="A23" s="216" t="s">
        <v>258</v>
      </c>
      <c r="B23" s="686" t="s">
        <v>292</v>
      </c>
      <c r="C23" s="686"/>
      <c r="D23" s="686"/>
      <c r="E23" s="686"/>
      <c r="F23" s="164" t="s">
        <v>2</v>
      </c>
    </row>
    <row r="24" spans="1:133" s="266" customFormat="1" ht="57" customHeight="1" x14ac:dyDescent="0.25">
      <c r="A24" s="216" t="s">
        <v>502</v>
      </c>
      <c r="B24" s="654" t="s">
        <v>634</v>
      </c>
      <c r="C24" s="654"/>
      <c r="D24" s="654"/>
      <c r="E24" s="654"/>
      <c r="F24" s="164" t="s">
        <v>2</v>
      </c>
      <c r="G24" s="267"/>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row>
    <row r="25" spans="1:133" ht="33" customHeight="1" x14ac:dyDescent="0.25">
      <c r="A25" s="425"/>
      <c r="B25" s="687" t="s">
        <v>526</v>
      </c>
      <c r="C25" s="687"/>
      <c r="D25" s="687"/>
      <c r="E25" s="687"/>
      <c r="F25" s="164" t="s">
        <v>2</v>
      </c>
      <c r="G25" s="427"/>
    </row>
    <row r="26" spans="1:133" s="266" customFormat="1" ht="15.75" x14ac:dyDescent="0.25">
      <c r="A26" s="426"/>
      <c r="B26" s="440"/>
      <c r="C26" s="440"/>
      <c r="D26" s="440"/>
      <c r="E26" s="440"/>
      <c r="F26" s="265"/>
      <c r="G26" s="120"/>
      <c r="J26" s="267"/>
      <c r="K26" s="428"/>
      <c r="L26" s="267"/>
      <c r="M26" s="267"/>
      <c r="N26" s="267"/>
      <c r="O26" s="267"/>
      <c r="P26" s="267"/>
      <c r="Q26" s="267"/>
      <c r="R26" s="267"/>
      <c r="S26" s="267"/>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row>
    <row r="27" spans="1:133" s="266" customFormat="1" ht="15.75" x14ac:dyDescent="0.25">
      <c r="A27" s="502"/>
      <c r="B27" s="440"/>
      <c r="C27" s="440"/>
      <c r="D27" s="440"/>
      <c r="E27" s="440"/>
      <c r="F27" s="265"/>
      <c r="G27" s="120"/>
      <c r="J27" s="267"/>
      <c r="K27" s="428"/>
      <c r="L27" s="267"/>
      <c r="M27" s="267"/>
      <c r="N27" s="267"/>
      <c r="O27" s="267"/>
      <c r="P27" s="267"/>
      <c r="Q27" s="267"/>
      <c r="R27" s="267"/>
      <c r="S27" s="267"/>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row>
    <row r="28" spans="1:133" s="266" customFormat="1" ht="15.75" x14ac:dyDescent="0.25">
      <c r="A28" s="682" t="s">
        <v>66</v>
      </c>
      <c r="B28" s="683"/>
      <c r="C28" s="683"/>
      <c r="D28" s="683"/>
      <c r="E28" s="683"/>
      <c r="F28" s="684"/>
      <c r="J28" s="267"/>
      <c r="K28" s="428"/>
      <c r="L28" s="267"/>
      <c r="M28" s="267"/>
      <c r="N28" s="267"/>
      <c r="O28" s="267"/>
      <c r="P28" s="267"/>
      <c r="Q28" s="267"/>
      <c r="R28" s="267"/>
      <c r="S28" s="267"/>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row>
    <row r="29" spans="1:133" s="266" customFormat="1" ht="14.25" customHeight="1" x14ac:dyDescent="0.25">
      <c r="A29" s="120"/>
      <c r="B29" s="440"/>
      <c r="C29" s="440"/>
      <c r="D29" s="440"/>
      <c r="E29" s="440"/>
      <c r="F29" s="265"/>
      <c r="J29" s="267"/>
      <c r="K29" s="428"/>
      <c r="L29" s="267"/>
      <c r="M29" s="267"/>
      <c r="N29" s="267"/>
      <c r="O29" s="267"/>
      <c r="P29" s="267"/>
      <c r="Q29" s="267"/>
      <c r="R29" s="267"/>
      <c r="S29" s="267"/>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row>
    <row r="30" spans="1:133" s="266" customFormat="1" ht="15.75" x14ac:dyDescent="0.25">
      <c r="A30" s="120"/>
      <c r="B30" s="440"/>
      <c r="C30" s="440"/>
      <c r="D30" s="440"/>
      <c r="E30" s="440"/>
      <c r="F30" s="265"/>
      <c r="J30" s="267"/>
      <c r="K30" s="428"/>
      <c r="L30" s="267"/>
      <c r="M30" s="267"/>
      <c r="N30" s="267"/>
      <c r="O30" s="267"/>
      <c r="P30" s="267"/>
      <c r="Q30" s="267"/>
      <c r="R30" s="267"/>
      <c r="S30" s="267"/>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row>
    <row r="31" spans="1:133" s="197" customFormat="1" ht="15.75" x14ac:dyDescent="0.25">
      <c r="A31" s="120"/>
      <c r="B31" s="440"/>
      <c r="C31" s="440"/>
      <c r="D31" s="440"/>
      <c r="E31" s="440"/>
      <c r="F31" s="265"/>
      <c r="G31" s="266"/>
      <c r="H31" s="120"/>
      <c r="I31" s="120"/>
      <c r="J31" s="229"/>
    </row>
    <row r="32" spans="1:133" s="197" customFormat="1" ht="15.75" x14ac:dyDescent="0.25">
      <c r="A32" s="120"/>
      <c r="B32" s="440"/>
      <c r="C32" s="440"/>
      <c r="D32" s="440"/>
      <c r="E32" s="440"/>
      <c r="F32" s="265"/>
      <c r="G32" s="266"/>
      <c r="H32" s="120"/>
      <c r="I32" s="120"/>
      <c r="J32" s="229"/>
    </row>
    <row r="33" spans="7:7" x14ac:dyDescent="0.25">
      <c r="G33" s="266"/>
    </row>
    <row r="34" spans="7:7" x14ac:dyDescent="0.25">
      <c r="G34" s="266"/>
    </row>
  </sheetData>
  <sheetProtection algorithmName="SHA-512" hashValue="hOyTBTrOwYUUqEkfPfskkr+qSlh622rDdQr4bOFsi7PM1oRNz+pRnsoikOF2wrflh3hA4q44Ur/KhLqw23W9hw==" saltValue="VGK7c9LrRTUMZLvH9VCAgg==" spinCount="100000" sheet="1" objects="1" scenarios="1"/>
  <customSheetViews>
    <customSheetView guid="{7C66BF0C-1E54-4D44-A66B-E72413F39A39}" showPageBreaks="1" showGridLines="0" showRowCol="0" view="pageLayout" showRuler="0">
      <selection activeCell="D25" sqref="D25:E25"/>
    </customSheetView>
  </customSheetViews>
  <mergeCells count="25">
    <mergeCell ref="B13:E13"/>
    <mergeCell ref="A1:F1"/>
    <mergeCell ref="A8:F8"/>
    <mergeCell ref="A2:F2"/>
    <mergeCell ref="A3:F3"/>
    <mergeCell ref="A4:F4"/>
    <mergeCell ref="A5:F5"/>
    <mergeCell ref="A6:F6"/>
    <mergeCell ref="B11:E11"/>
    <mergeCell ref="B15:E15"/>
    <mergeCell ref="B16:E16"/>
    <mergeCell ref="A28:F28"/>
    <mergeCell ref="B20:E20"/>
    <mergeCell ref="A9:E9"/>
    <mergeCell ref="B21:E21"/>
    <mergeCell ref="B23:E23"/>
    <mergeCell ref="B25:E25"/>
    <mergeCell ref="B24:E24"/>
    <mergeCell ref="B22:E22"/>
    <mergeCell ref="B17:E17"/>
    <mergeCell ref="B18:E18"/>
    <mergeCell ref="B10:E10"/>
    <mergeCell ref="B14:E14"/>
    <mergeCell ref="B19:E19"/>
    <mergeCell ref="B12:E12"/>
  </mergeCells>
  <conditionalFormatting sqref="B19:B20">
    <cfRule type="expression" dxfId="75" priority="52">
      <formula>($F$11="No")</formula>
    </cfRule>
  </conditionalFormatting>
  <conditionalFormatting sqref="B22">
    <cfRule type="expression" dxfId="74" priority="43">
      <formula>($F$11="No")</formula>
    </cfRule>
  </conditionalFormatting>
  <conditionalFormatting sqref="F10">
    <cfRule type="expression" dxfId="73" priority="38">
      <formula>$F$10="Yes"</formula>
    </cfRule>
  </conditionalFormatting>
  <conditionalFormatting sqref="F11">
    <cfRule type="expression" dxfId="72" priority="37">
      <formula>$F$11="Yes"</formula>
    </cfRule>
  </conditionalFormatting>
  <conditionalFormatting sqref="F12">
    <cfRule type="expression" dxfId="71" priority="34">
      <formula>$F$12="Yes"</formula>
    </cfRule>
  </conditionalFormatting>
  <conditionalFormatting sqref="F14">
    <cfRule type="expression" dxfId="70" priority="33">
      <formula>$F$14="Yes"</formula>
    </cfRule>
  </conditionalFormatting>
  <conditionalFormatting sqref="B13">
    <cfRule type="expression" dxfId="69" priority="23">
      <formula>($F$11="No")</formula>
    </cfRule>
  </conditionalFormatting>
  <conditionalFormatting sqref="F19">
    <cfRule type="expression" dxfId="68" priority="15">
      <formula>$F$14="Yes"</formula>
    </cfRule>
  </conditionalFormatting>
  <conditionalFormatting sqref="F21 F15 F17">
    <cfRule type="expression" dxfId="67" priority="13">
      <formula>#REF!="Yes"</formula>
    </cfRule>
  </conditionalFormatting>
  <conditionalFormatting sqref="F13">
    <cfRule type="expression" dxfId="66" priority="12">
      <formula>$F$12="Yes"</formula>
    </cfRule>
  </conditionalFormatting>
  <conditionalFormatting sqref="F18">
    <cfRule type="expression" dxfId="65" priority="11">
      <formula>$F$12="Yes"</formula>
    </cfRule>
  </conditionalFormatting>
  <conditionalFormatting sqref="F22">
    <cfRule type="expression" dxfId="64" priority="9">
      <formula>$F$12="Yes"</formula>
    </cfRule>
  </conditionalFormatting>
  <conditionalFormatting sqref="F23">
    <cfRule type="expression" dxfId="63" priority="8">
      <formula>#REF!="Yes"</formula>
    </cfRule>
  </conditionalFormatting>
  <conditionalFormatting sqref="F24">
    <cfRule type="expression" dxfId="62" priority="7">
      <formula>#REF!="Yes"</formula>
    </cfRule>
  </conditionalFormatting>
  <conditionalFormatting sqref="F20">
    <cfRule type="expression" dxfId="61" priority="6">
      <formula>$F$14="Yes"</formula>
    </cfRule>
  </conditionalFormatting>
  <conditionalFormatting sqref="F25">
    <cfRule type="expression" dxfId="60" priority="5">
      <formula>$F$12="Yes"</formula>
    </cfRule>
  </conditionalFormatting>
  <conditionalFormatting sqref="B15">
    <cfRule type="expression" dxfId="59" priority="4">
      <formula>($F$11="No")</formula>
    </cfRule>
  </conditionalFormatting>
  <conditionalFormatting sqref="F16">
    <cfRule type="expression" dxfId="58" priority="2">
      <formula>$F$12="Yes"</formula>
    </cfRule>
  </conditionalFormatting>
  <dataValidations count="3">
    <dataValidation type="list" allowBlank="1" showInputMessage="1" showErrorMessage="1" sqref="F23:F24 F19:F20 F21 F17 F14:F15 F10:F11" xr:uid="{00000000-0002-0000-0300-000002000000}">
      <formula1>$H$10:$I$10</formula1>
    </dataValidation>
    <dataValidation type="list" allowBlank="1" showInputMessage="1" showErrorMessage="1" sqref="F13 F18 F22 F25 F16" xr:uid="{75395002-068F-4F06-BE90-F429B103E759}">
      <formula1>$J$10</formula1>
    </dataValidation>
    <dataValidation type="list" allowBlank="1" showInputMessage="1" showErrorMessage="1" sqref="F12" xr:uid="{250E61E9-AC06-4519-B6B0-F0861D2177F9}">
      <formula1>$H$12:$J$12</formula1>
    </dataValidation>
  </dataValidations>
  <hyperlinks>
    <hyperlink ref="A1:E1" location="'Submission Checklist'!B12" display="Return to Submission Checklist" xr:uid="{00000000-0004-0000-0300-000000000000}"/>
    <hyperlink ref="A29:E29" location="'Submission Checklist'!B12" display="Return to Submission Checklist" xr:uid="{00000000-0004-0000-0300-000001000000}"/>
    <hyperlink ref="A28:E28" location="'Submission Checklist'!B12" display="Return to Submission Checklist" xr:uid="{A5A4FAEE-BEE8-4A7D-8E80-6B115B2B4871}"/>
  </hyperlinks>
  <printOptions horizontalCentered="1"/>
  <pageMargins left="0.45" right="0.45" top="0.5" bottom="0.5" header="0.5" footer="0.3"/>
  <pageSetup paperSize="3" scale="79" fitToHeight="0" orientation="landscape" r:id="rId1"/>
  <headerFooter>
    <oddFooter xml:space="preserve">&amp;L&amp;"Garamond,Bold"&amp;12Real Estate Application 2020&amp;R&amp;"Garamond,Bold"&amp;12 4-&amp;P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98D0F"/>
    <pageSetUpPr fitToPage="1"/>
  </sheetPr>
  <dimension ref="A1:DT143"/>
  <sheetViews>
    <sheetView showGridLines="0" showRowColHeaders="0" showRuler="0" view="pageLayout" topLeftCell="A76" zoomScaleNormal="100" zoomScaleSheetLayoutView="175" workbookViewId="0">
      <selection activeCell="B27" sqref="B27"/>
    </sheetView>
  </sheetViews>
  <sheetFormatPr defaultColWidth="9.140625" defaultRowHeight="15.75" x14ac:dyDescent="0.25"/>
  <cols>
    <col min="1" max="1" width="4.7109375" style="56" customWidth="1"/>
    <col min="2" max="2" width="26.7109375" style="56" customWidth="1"/>
    <col min="3" max="3" width="9.7109375" style="56" customWidth="1"/>
    <col min="4" max="4" width="56.7109375" style="56" customWidth="1"/>
    <col min="5" max="5" width="9.140625" style="57"/>
    <col min="6" max="6" width="4.42578125" style="57" customWidth="1"/>
    <col min="7" max="7" width="20.7109375" style="57" customWidth="1"/>
    <col min="8" max="8" width="10.85546875" style="57" customWidth="1"/>
    <col min="9" max="16384" width="9.140625" style="56"/>
  </cols>
  <sheetData>
    <row r="1" spans="1:124" x14ac:dyDescent="0.25">
      <c r="A1" s="710" t="s">
        <v>66</v>
      </c>
      <c r="B1" s="711"/>
      <c r="C1" s="711"/>
      <c r="D1" s="712"/>
    </row>
    <row r="2" spans="1:124" ht="12" customHeight="1" x14ac:dyDescent="0.25">
      <c r="A2" s="713"/>
      <c r="B2" s="713"/>
      <c r="C2" s="713"/>
      <c r="D2" s="713"/>
      <c r="E2" s="56"/>
      <c r="F2" s="56"/>
      <c r="G2" s="56"/>
      <c r="H2" s="56"/>
    </row>
    <row r="3" spans="1:124" ht="71.25" customHeight="1" x14ac:dyDescent="0.25">
      <c r="A3" s="698" t="s">
        <v>77</v>
      </c>
      <c r="B3" s="698"/>
      <c r="C3" s="698"/>
      <c r="D3" s="698"/>
    </row>
    <row r="4" spans="1:124" ht="12" customHeight="1" x14ac:dyDescent="0.25">
      <c r="A4" s="713"/>
      <c r="B4" s="713"/>
      <c r="C4" s="713"/>
      <c r="D4" s="713"/>
      <c r="E4" s="56"/>
      <c r="F4" s="56"/>
      <c r="G4" s="56"/>
      <c r="H4" s="56"/>
    </row>
    <row r="5" spans="1:124" ht="33" customHeight="1" x14ac:dyDescent="0.25">
      <c r="A5" s="702" t="s">
        <v>262</v>
      </c>
      <c r="B5" s="703"/>
      <c r="C5" s="703"/>
      <c r="D5" s="704"/>
    </row>
    <row r="6" spans="1:124" s="58" customFormat="1" ht="12" customHeight="1" x14ac:dyDescent="0.25">
      <c r="A6" s="713"/>
      <c r="B6" s="713"/>
      <c r="C6" s="713"/>
      <c r="D6" s="713"/>
      <c r="E6" s="56"/>
      <c r="F6" s="56"/>
      <c r="G6" s="56"/>
      <c r="H6" s="56"/>
    </row>
    <row r="7" spans="1:124" ht="20.100000000000001" customHeight="1" x14ac:dyDescent="0.25">
      <c r="A7" s="698" t="s">
        <v>90</v>
      </c>
      <c r="B7" s="698"/>
      <c r="C7" s="698"/>
      <c r="D7" s="698"/>
      <c r="I7" s="71"/>
    </row>
    <row r="8" spans="1:124" s="58" customFormat="1" ht="12" customHeight="1" x14ac:dyDescent="0.25">
      <c r="A8" s="713"/>
      <c r="B8" s="713"/>
      <c r="C8" s="713"/>
      <c r="D8" s="713"/>
      <c r="E8" s="56"/>
      <c r="F8" s="56"/>
      <c r="G8" s="56"/>
      <c r="H8" s="56"/>
    </row>
    <row r="9" spans="1:124" s="60" customFormat="1" ht="9" customHeight="1" x14ac:dyDescent="0.25">
      <c r="A9" s="197"/>
      <c r="B9" s="217"/>
      <c r="C9" s="218"/>
      <c r="D9" s="219"/>
      <c r="E9" s="57"/>
      <c r="F9" s="57"/>
      <c r="G9" s="57"/>
      <c r="H9" s="57"/>
      <c r="I9" s="58"/>
      <c r="J9" s="58"/>
      <c r="K9" s="57"/>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row>
    <row r="10" spans="1:124" s="58" customFormat="1" x14ac:dyDescent="0.25">
      <c r="A10" s="220" t="s">
        <v>270</v>
      </c>
      <c r="B10" s="197"/>
      <c r="C10" s="68"/>
      <c r="D10" s="221"/>
      <c r="E10" s="57"/>
      <c r="F10" s="57"/>
      <c r="G10" s="57"/>
      <c r="H10" s="57"/>
      <c r="I10" s="67"/>
    </row>
    <row r="11" spans="1:124" s="58" customFormat="1" x14ac:dyDescent="0.25">
      <c r="A11" s="220" t="s">
        <v>248</v>
      </c>
      <c r="B11" s="68"/>
      <c r="C11" s="222" t="s">
        <v>69</v>
      </c>
      <c r="D11" s="221"/>
      <c r="E11" s="57"/>
      <c r="F11" s="57"/>
      <c r="G11" s="57"/>
      <c r="H11" s="57"/>
      <c r="I11" s="72"/>
    </row>
    <row r="12" spans="1:124" s="58" customFormat="1" x14ac:dyDescent="0.25">
      <c r="A12" s="197"/>
      <c r="B12" s="217"/>
      <c r="C12" s="222" t="s">
        <v>68</v>
      </c>
      <c r="D12" s="223"/>
      <c r="E12" s="57"/>
      <c r="F12" s="57"/>
      <c r="G12" s="57"/>
      <c r="H12" s="57"/>
      <c r="I12" s="72"/>
    </row>
    <row r="13" spans="1:124" x14ac:dyDescent="0.25">
      <c r="A13" s="224" t="s">
        <v>109</v>
      </c>
      <c r="B13" s="224"/>
      <c r="C13" s="364"/>
      <c r="D13" s="223"/>
      <c r="K13" s="58"/>
    </row>
    <row r="14" spans="1:124" x14ac:dyDescent="0.25">
      <c r="A14" s="224" t="s">
        <v>271</v>
      </c>
      <c r="B14" s="224"/>
      <c r="C14" s="364"/>
      <c r="D14" s="223"/>
      <c r="K14" s="58"/>
    </row>
    <row r="15" spans="1:124" x14ac:dyDescent="0.25">
      <c r="A15" s="364"/>
      <c r="B15" s="362" t="s">
        <v>86</v>
      </c>
      <c r="C15" s="222" t="s">
        <v>76</v>
      </c>
      <c r="D15" s="367"/>
      <c r="K15" s="58"/>
    </row>
    <row r="16" spans="1:124" x14ac:dyDescent="0.25">
      <c r="A16" s="364"/>
      <c r="B16" s="365"/>
      <c r="C16" s="222" t="s">
        <v>68</v>
      </c>
      <c r="D16" s="367"/>
      <c r="K16" s="58"/>
    </row>
    <row r="17" spans="1:11" x14ac:dyDescent="0.25">
      <c r="A17" s="364"/>
      <c r="B17" s="362" t="s">
        <v>85</v>
      </c>
      <c r="C17" s="120"/>
      <c r="D17" s="225"/>
    </row>
    <row r="18" spans="1:11" x14ac:dyDescent="0.25">
      <c r="A18" s="364"/>
      <c r="B18" s="362" t="s">
        <v>87</v>
      </c>
      <c r="C18" s="365"/>
      <c r="D18" s="367"/>
    </row>
    <row r="19" spans="1:11" x14ac:dyDescent="0.25">
      <c r="A19" s="364"/>
      <c r="B19" s="362" t="s">
        <v>88</v>
      </c>
      <c r="C19" s="157"/>
      <c r="D19" s="226"/>
    </row>
    <row r="20" spans="1:11" s="58" customFormat="1" x14ac:dyDescent="0.25">
      <c r="A20" s="227"/>
      <c r="B20" s="197" t="s">
        <v>80</v>
      </c>
      <c r="C20" s="228"/>
      <c r="D20" s="221"/>
      <c r="E20" s="57"/>
      <c r="F20" s="57"/>
      <c r="G20" s="57"/>
      <c r="H20" s="57"/>
    </row>
    <row r="21" spans="1:11" s="58" customFormat="1" x14ac:dyDescent="0.25">
      <c r="A21" s="197"/>
      <c r="B21" s="229" t="s">
        <v>71</v>
      </c>
      <c r="C21" s="217"/>
      <c r="D21" s="367"/>
      <c r="E21" s="57"/>
      <c r="F21" s="57"/>
      <c r="G21" s="57"/>
      <c r="H21" s="57"/>
    </row>
    <row r="22" spans="1:11" s="58" customFormat="1" x14ac:dyDescent="0.25">
      <c r="A22" s="197"/>
      <c r="B22" s="229" t="s">
        <v>70</v>
      </c>
      <c r="C22" s="217"/>
      <c r="D22" s="225"/>
      <c r="E22" s="57"/>
      <c r="F22" s="57"/>
      <c r="G22" s="57"/>
      <c r="H22" s="57"/>
    </row>
    <row r="23" spans="1:11" s="58" customFormat="1" x14ac:dyDescent="0.25">
      <c r="A23" s="197"/>
      <c r="B23" s="229" t="s">
        <v>89</v>
      </c>
      <c r="C23" s="217"/>
      <c r="D23" s="230"/>
      <c r="E23" s="57"/>
      <c r="F23" s="57"/>
      <c r="G23" s="57"/>
      <c r="H23" s="57"/>
    </row>
    <row r="24" spans="1:11" x14ac:dyDescent="0.25">
      <c r="A24" s="365"/>
      <c r="B24" s="364" t="s">
        <v>81</v>
      </c>
      <c r="C24" s="365"/>
      <c r="D24" s="231"/>
    </row>
    <row r="25" spans="1:11" x14ac:dyDescent="0.25">
      <c r="A25" s="364"/>
      <c r="B25" s="362" t="s">
        <v>3</v>
      </c>
      <c r="C25" s="365"/>
      <c r="D25" s="367"/>
    </row>
    <row r="26" spans="1:11" x14ac:dyDescent="0.25">
      <c r="A26" s="364"/>
      <c r="B26" s="362" t="s">
        <v>70</v>
      </c>
      <c r="C26" s="157"/>
      <c r="D26" s="225"/>
      <c r="I26" s="62"/>
    </row>
    <row r="27" spans="1:11" x14ac:dyDescent="0.25">
      <c r="A27" s="364"/>
      <c r="B27" s="362" t="s">
        <v>89</v>
      </c>
      <c r="C27" s="157"/>
      <c r="D27" s="396"/>
    </row>
    <row r="28" spans="1:11" x14ac:dyDescent="0.25">
      <c r="A28" s="224" t="s">
        <v>272</v>
      </c>
      <c r="B28" s="224"/>
      <c r="C28" s="364"/>
      <c r="D28" s="223"/>
      <c r="K28" s="58"/>
    </row>
    <row r="29" spans="1:11" x14ac:dyDescent="0.25">
      <c r="A29" s="364"/>
      <c r="B29" s="362" t="s">
        <v>86</v>
      </c>
      <c r="C29" s="222" t="s">
        <v>69</v>
      </c>
      <c r="D29" s="367"/>
      <c r="K29" s="58"/>
    </row>
    <row r="30" spans="1:11" x14ac:dyDescent="0.25">
      <c r="A30" s="364"/>
      <c r="B30" s="365"/>
      <c r="C30" s="222" t="s">
        <v>68</v>
      </c>
      <c r="D30" s="367"/>
      <c r="K30" s="58"/>
    </row>
    <row r="31" spans="1:11" x14ac:dyDescent="0.25">
      <c r="A31" s="364"/>
      <c r="B31" s="362" t="s">
        <v>85</v>
      </c>
      <c r="C31" s="120"/>
      <c r="D31" s="225"/>
    </row>
    <row r="32" spans="1:11" x14ac:dyDescent="0.25">
      <c r="A32" s="364"/>
      <c r="B32" s="362" t="s">
        <v>87</v>
      </c>
      <c r="C32" s="365"/>
      <c r="D32" s="367"/>
    </row>
    <row r="33" spans="1:11" x14ac:dyDescent="0.25">
      <c r="A33" s="364"/>
      <c r="B33" s="362" t="s">
        <v>88</v>
      </c>
      <c r="C33" s="157"/>
      <c r="D33" s="226"/>
    </row>
    <row r="34" spans="1:11" s="58" customFormat="1" x14ac:dyDescent="0.25">
      <c r="A34" s="227"/>
      <c r="B34" s="197" t="s">
        <v>80</v>
      </c>
      <c r="C34" s="228"/>
      <c r="D34" s="221"/>
      <c r="E34" s="57"/>
      <c r="F34" s="57"/>
      <c r="G34" s="57"/>
      <c r="H34" s="57"/>
    </row>
    <row r="35" spans="1:11" s="58" customFormat="1" x14ac:dyDescent="0.25">
      <c r="A35" s="197"/>
      <c r="B35" s="229" t="s">
        <v>71</v>
      </c>
      <c r="C35" s="217"/>
      <c r="D35" s="367"/>
      <c r="E35" s="57"/>
      <c r="F35" s="57"/>
      <c r="G35" s="57"/>
      <c r="H35" s="57"/>
    </row>
    <row r="36" spans="1:11" s="58" customFormat="1" x14ac:dyDescent="0.25">
      <c r="A36" s="197"/>
      <c r="B36" s="229" t="s">
        <v>70</v>
      </c>
      <c r="C36" s="217"/>
      <c r="D36" s="225"/>
      <c r="E36" s="57"/>
      <c r="F36" s="57"/>
      <c r="G36" s="57"/>
      <c r="H36" s="57"/>
    </row>
    <row r="37" spans="1:11" s="58" customFormat="1" x14ac:dyDescent="0.25">
      <c r="A37" s="197"/>
      <c r="B37" s="229" t="s">
        <v>89</v>
      </c>
      <c r="C37" s="217"/>
      <c r="D37" s="230"/>
      <c r="E37" s="57"/>
      <c r="F37" s="57"/>
      <c r="G37" s="57"/>
      <c r="H37" s="57"/>
    </row>
    <row r="38" spans="1:11" x14ac:dyDescent="0.25">
      <c r="A38" s="365"/>
      <c r="B38" s="364" t="s">
        <v>81</v>
      </c>
      <c r="C38" s="365"/>
      <c r="D38" s="231"/>
    </row>
    <row r="39" spans="1:11" x14ac:dyDescent="0.25">
      <c r="A39" s="364"/>
      <c r="B39" s="362" t="s">
        <v>71</v>
      </c>
      <c r="C39" s="365"/>
      <c r="D39" s="367"/>
    </row>
    <row r="40" spans="1:11" x14ac:dyDescent="0.25">
      <c r="A40" s="364"/>
      <c r="B40" s="362" t="s">
        <v>70</v>
      </c>
      <c r="C40" s="157"/>
      <c r="D40" s="225"/>
      <c r="I40" s="62"/>
    </row>
    <row r="41" spans="1:11" x14ac:dyDescent="0.25">
      <c r="A41" s="364"/>
      <c r="B41" s="362" t="s">
        <v>89</v>
      </c>
      <c r="C41" s="157"/>
      <c r="D41" s="230"/>
    </row>
    <row r="42" spans="1:11" x14ac:dyDescent="0.25">
      <c r="A42" s="224" t="s">
        <v>273</v>
      </c>
      <c r="B42" s="224"/>
      <c r="C42" s="364"/>
      <c r="D42" s="223"/>
      <c r="K42" s="58"/>
    </row>
    <row r="43" spans="1:11" x14ac:dyDescent="0.25">
      <c r="A43" s="364"/>
      <c r="B43" s="362" t="s">
        <v>86</v>
      </c>
      <c r="C43" s="222" t="s">
        <v>69</v>
      </c>
      <c r="D43" s="367"/>
      <c r="K43" s="58"/>
    </row>
    <row r="44" spans="1:11" x14ac:dyDescent="0.25">
      <c r="A44" s="364"/>
      <c r="B44" s="365"/>
      <c r="C44" s="222" t="s">
        <v>68</v>
      </c>
      <c r="D44" s="367"/>
      <c r="K44" s="58"/>
    </row>
    <row r="45" spans="1:11" x14ac:dyDescent="0.25">
      <c r="A45" s="364"/>
      <c r="B45" s="362" t="s">
        <v>85</v>
      </c>
      <c r="C45" s="120"/>
      <c r="D45" s="225"/>
    </row>
    <row r="46" spans="1:11" x14ac:dyDescent="0.25">
      <c r="A46" s="364"/>
      <c r="B46" s="362" t="s">
        <v>87</v>
      </c>
      <c r="C46" s="365"/>
      <c r="D46" s="367"/>
    </row>
    <row r="47" spans="1:11" x14ac:dyDescent="0.25">
      <c r="A47" s="364"/>
      <c r="B47" s="362" t="s">
        <v>88</v>
      </c>
      <c r="C47" s="157"/>
      <c r="D47" s="226"/>
    </row>
    <row r="48" spans="1:11" s="58" customFormat="1" x14ac:dyDescent="0.25">
      <c r="A48" s="227"/>
      <c r="B48" s="197" t="s">
        <v>80</v>
      </c>
      <c r="C48" s="228"/>
      <c r="D48" s="221"/>
      <c r="E48" s="57"/>
      <c r="F48" s="57"/>
      <c r="G48" s="57"/>
      <c r="H48" s="57"/>
    </row>
    <row r="49" spans="1:11" s="58" customFormat="1" x14ac:dyDescent="0.25">
      <c r="A49" s="197"/>
      <c r="B49" s="229" t="s">
        <v>71</v>
      </c>
      <c r="C49" s="217"/>
      <c r="D49" s="367"/>
      <c r="E49" s="57"/>
      <c r="F49" s="57"/>
      <c r="G49" s="57"/>
      <c r="H49" s="57"/>
    </row>
    <row r="50" spans="1:11" s="58" customFormat="1" x14ac:dyDescent="0.25">
      <c r="A50" s="197"/>
      <c r="B50" s="229" t="s">
        <v>70</v>
      </c>
      <c r="C50" s="217"/>
      <c r="D50" s="225"/>
      <c r="E50" s="57"/>
      <c r="F50" s="57"/>
      <c r="G50" s="57"/>
      <c r="H50" s="57"/>
    </row>
    <row r="51" spans="1:11" s="58" customFormat="1" x14ac:dyDescent="0.25">
      <c r="A51" s="197"/>
      <c r="B51" s="229" t="s">
        <v>89</v>
      </c>
      <c r="C51" s="217"/>
      <c r="D51" s="230"/>
      <c r="E51" s="57"/>
      <c r="F51" s="57"/>
      <c r="G51" s="57"/>
      <c r="H51" s="57"/>
    </row>
    <row r="52" spans="1:11" x14ac:dyDescent="0.25">
      <c r="A52" s="365"/>
      <c r="B52" s="364" t="s">
        <v>81</v>
      </c>
      <c r="C52" s="365"/>
      <c r="D52" s="231"/>
    </row>
    <row r="53" spans="1:11" x14ac:dyDescent="0.25">
      <c r="A53" s="364"/>
      <c r="B53" s="362" t="s">
        <v>71</v>
      </c>
      <c r="C53" s="365"/>
      <c r="D53" s="367"/>
    </row>
    <row r="54" spans="1:11" x14ac:dyDescent="0.25">
      <c r="A54" s="364"/>
      <c r="B54" s="362" t="s">
        <v>70</v>
      </c>
      <c r="C54" s="157"/>
      <c r="D54" s="225"/>
      <c r="I54" s="62"/>
    </row>
    <row r="55" spans="1:11" x14ac:dyDescent="0.25">
      <c r="A55" s="364"/>
      <c r="B55" s="362" t="s">
        <v>89</v>
      </c>
      <c r="C55" s="157"/>
      <c r="D55" s="230"/>
    </row>
    <row r="56" spans="1:11" x14ac:dyDescent="0.25">
      <c r="A56" s="224" t="s">
        <v>274</v>
      </c>
      <c r="B56" s="224"/>
      <c r="C56" s="364"/>
      <c r="D56" s="223"/>
      <c r="K56" s="58"/>
    </row>
    <row r="57" spans="1:11" x14ac:dyDescent="0.25">
      <c r="A57" s="224"/>
      <c r="B57" s="160" t="s">
        <v>93</v>
      </c>
      <c r="C57" s="364"/>
      <c r="D57" s="223"/>
      <c r="K57" s="58"/>
    </row>
    <row r="58" spans="1:11" x14ac:dyDescent="0.25">
      <c r="A58" s="364"/>
      <c r="B58" s="362" t="s">
        <v>86</v>
      </c>
      <c r="C58" s="222" t="s">
        <v>69</v>
      </c>
      <c r="D58" s="367"/>
      <c r="K58" s="58"/>
    </row>
    <row r="59" spans="1:11" x14ac:dyDescent="0.25">
      <c r="A59" s="364"/>
      <c r="B59" s="365"/>
      <c r="C59" s="222" t="s">
        <v>68</v>
      </c>
      <c r="D59" s="367"/>
      <c r="K59" s="58"/>
    </row>
    <row r="60" spans="1:11" x14ac:dyDescent="0.25">
      <c r="A60" s="364"/>
      <c r="B60" s="362" t="s">
        <v>85</v>
      </c>
      <c r="C60" s="120"/>
      <c r="D60" s="225"/>
    </row>
    <row r="61" spans="1:11" x14ac:dyDescent="0.25">
      <c r="A61" s="364"/>
      <c r="B61" s="229" t="s">
        <v>87</v>
      </c>
      <c r="C61" s="365"/>
      <c r="D61" s="367"/>
    </row>
    <row r="62" spans="1:11" x14ac:dyDescent="0.25">
      <c r="A62" s="364"/>
      <c r="B62" s="229" t="s">
        <v>88</v>
      </c>
      <c r="C62" s="157"/>
      <c r="D62" s="226"/>
    </row>
    <row r="63" spans="1:11" s="58" customFormat="1" x14ac:dyDescent="0.25">
      <c r="A63" s="227"/>
      <c r="B63" s="197" t="s">
        <v>92</v>
      </c>
      <c r="C63" s="228"/>
      <c r="D63" s="221"/>
      <c r="E63" s="57"/>
      <c r="F63" s="57"/>
      <c r="G63" s="57"/>
      <c r="H63" s="57"/>
    </row>
    <row r="64" spans="1:11" s="58" customFormat="1" x14ac:dyDescent="0.25">
      <c r="A64" s="197"/>
      <c r="B64" s="229" t="s">
        <v>71</v>
      </c>
      <c r="C64" s="217"/>
      <c r="D64" s="367"/>
      <c r="E64" s="57"/>
      <c r="F64" s="57"/>
      <c r="G64" s="57"/>
      <c r="H64" s="57"/>
    </row>
    <row r="65" spans="1:8" s="58" customFormat="1" x14ac:dyDescent="0.25">
      <c r="A65" s="197"/>
      <c r="B65" s="229" t="s">
        <v>70</v>
      </c>
      <c r="C65" s="217"/>
      <c r="D65" s="225"/>
      <c r="E65" s="57"/>
      <c r="F65" s="57"/>
      <c r="G65" s="57"/>
      <c r="H65" s="57"/>
    </row>
    <row r="66" spans="1:8" s="58" customFormat="1" x14ac:dyDescent="0.25">
      <c r="A66" s="197"/>
      <c r="B66" s="229" t="s">
        <v>89</v>
      </c>
      <c r="C66" s="217"/>
      <c r="D66" s="230"/>
      <c r="E66" s="57"/>
      <c r="F66" s="57"/>
      <c r="G66" s="57"/>
      <c r="H66" s="57"/>
    </row>
    <row r="67" spans="1:8" s="58" customFormat="1" x14ac:dyDescent="0.25">
      <c r="A67" s="197"/>
      <c r="B67" s="229"/>
      <c r="C67" s="217"/>
      <c r="D67" s="463"/>
      <c r="E67" s="57"/>
      <c r="F67" s="57"/>
      <c r="G67" s="57"/>
      <c r="H67" s="57"/>
    </row>
    <row r="68" spans="1:8" s="58" customFormat="1" x14ac:dyDescent="0.25">
      <c r="A68" s="197"/>
      <c r="B68" s="229"/>
      <c r="C68" s="217"/>
      <c r="D68" s="463"/>
      <c r="E68" s="57"/>
      <c r="F68" s="57"/>
      <c r="G68" s="57"/>
      <c r="H68" s="57"/>
    </row>
    <row r="69" spans="1:8" s="58" customFormat="1" x14ac:dyDescent="0.25">
      <c r="A69" s="197"/>
      <c r="B69" s="229"/>
      <c r="C69" s="217"/>
      <c r="D69" s="463"/>
      <c r="E69" s="57"/>
      <c r="F69" s="57"/>
      <c r="G69" s="57"/>
      <c r="H69" s="57"/>
    </row>
    <row r="70" spans="1:8" s="57" customFormat="1" ht="15" x14ac:dyDescent="0.25">
      <c r="A70" s="120"/>
      <c r="B70" s="120"/>
      <c r="C70" s="120"/>
      <c r="D70" s="120"/>
    </row>
    <row r="71" spans="1:8" ht="12" customHeight="1" x14ac:dyDescent="0.25">
      <c r="A71" s="363"/>
      <c r="B71" s="232"/>
      <c r="C71" s="233"/>
      <c r="D71" s="366"/>
      <c r="E71" s="56"/>
      <c r="F71" s="56"/>
      <c r="G71" s="56"/>
      <c r="H71" s="56"/>
    </row>
    <row r="72" spans="1:8" ht="20.100000000000001" customHeight="1" x14ac:dyDescent="0.25">
      <c r="A72" s="671" t="s">
        <v>79</v>
      </c>
      <c r="B72" s="671"/>
      <c r="C72" s="671"/>
      <c r="D72" s="671"/>
    </row>
    <row r="73" spans="1:8" ht="12" customHeight="1" x14ac:dyDescent="0.25">
      <c r="A73" s="363"/>
      <c r="B73" s="232"/>
      <c r="C73" s="233"/>
      <c r="D73" s="366"/>
      <c r="E73" s="56"/>
      <c r="F73" s="56"/>
      <c r="G73" s="56"/>
      <c r="H73" s="56"/>
    </row>
    <row r="74" spans="1:8" s="57" customFormat="1" ht="15" x14ac:dyDescent="0.25">
      <c r="A74" s="120"/>
      <c r="B74" s="120"/>
      <c r="C74" s="120"/>
      <c r="D74" s="120"/>
    </row>
    <row r="75" spans="1:8" x14ac:dyDescent="0.25">
      <c r="A75" s="365" t="s">
        <v>75</v>
      </c>
      <c r="B75" s="364"/>
      <c r="C75" s="365"/>
      <c r="D75" s="221"/>
    </row>
    <row r="76" spans="1:8" x14ac:dyDescent="0.25">
      <c r="A76" s="365"/>
      <c r="B76" s="364" t="s">
        <v>91</v>
      </c>
      <c r="C76" s="365"/>
      <c r="D76" s="221"/>
    </row>
    <row r="77" spans="1:8" x14ac:dyDescent="0.25">
      <c r="A77" s="365"/>
      <c r="B77" s="364" t="s">
        <v>84</v>
      </c>
      <c r="C77" s="365"/>
      <c r="D77" s="221"/>
    </row>
    <row r="78" spans="1:8" x14ac:dyDescent="0.25">
      <c r="A78" s="364"/>
      <c r="B78" s="362" t="s">
        <v>86</v>
      </c>
      <c r="C78" s="222" t="s">
        <v>69</v>
      </c>
      <c r="D78" s="221"/>
    </row>
    <row r="79" spans="1:8" x14ac:dyDescent="0.25">
      <c r="A79" s="364"/>
      <c r="B79" s="209"/>
      <c r="C79" s="222" t="s">
        <v>68</v>
      </c>
      <c r="D79" s="223"/>
    </row>
    <row r="80" spans="1:8" x14ac:dyDescent="0.25">
      <c r="A80" s="364"/>
      <c r="B80" s="362" t="s">
        <v>74</v>
      </c>
      <c r="C80" s="203"/>
      <c r="D80" s="225"/>
    </row>
    <row r="81" spans="1:4" x14ac:dyDescent="0.25">
      <c r="A81" s="364"/>
      <c r="B81" s="362" t="s">
        <v>73</v>
      </c>
      <c r="C81" s="365"/>
      <c r="D81" s="393"/>
    </row>
    <row r="82" spans="1:4" x14ac:dyDescent="0.25">
      <c r="A82" s="364"/>
      <c r="B82" s="362" t="s">
        <v>72</v>
      </c>
      <c r="C82" s="157"/>
      <c r="D82" s="226"/>
    </row>
    <row r="83" spans="1:4" x14ac:dyDescent="0.25">
      <c r="A83" s="364"/>
      <c r="B83" s="234" t="s">
        <v>82</v>
      </c>
      <c r="C83" s="228"/>
      <c r="D83" s="221"/>
    </row>
    <row r="84" spans="1:4" x14ac:dyDescent="0.25">
      <c r="A84" s="364"/>
      <c r="B84" s="229" t="s">
        <v>71</v>
      </c>
      <c r="C84" s="217"/>
      <c r="D84" s="221"/>
    </row>
    <row r="85" spans="1:4" x14ac:dyDescent="0.25">
      <c r="A85" s="364"/>
      <c r="B85" s="229" t="s">
        <v>70</v>
      </c>
      <c r="C85" s="217"/>
      <c r="D85" s="397"/>
    </row>
    <row r="86" spans="1:4" x14ac:dyDescent="0.25">
      <c r="A86" s="364"/>
      <c r="B86" s="229" t="s">
        <v>67</v>
      </c>
      <c r="C86" s="217"/>
      <c r="D86" s="230"/>
    </row>
    <row r="87" spans="1:4" s="57" customFormat="1" ht="15" x14ac:dyDescent="0.25">
      <c r="A87" s="120"/>
      <c r="B87" s="120"/>
      <c r="C87" s="120"/>
      <c r="D87" s="120"/>
    </row>
    <row r="88" spans="1:4" x14ac:dyDescent="0.25">
      <c r="A88" s="365" t="s">
        <v>75</v>
      </c>
      <c r="B88" s="364"/>
      <c r="C88" s="365"/>
      <c r="D88" s="221"/>
    </row>
    <row r="89" spans="1:4" x14ac:dyDescent="0.25">
      <c r="A89" s="365"/>
      <c r="B89" s="364" t="s">
        <v>91</v>
      </c>
      <c r="C89" s="365"/>
      <c r="D89" s="221"/>
    </row>
    <row r="90" spans="1:4" x14ac:dyDescent="0.25">
      <c r="A90" s="365"/>
      <c r="B90" s="364" t="s">
        <v>84</v>
      </c>
      <c r="C90" s="365"/>
      <c r="D90" s="221"/>
    </row>
    <row r="91" spans="1:4" x14ac:dyDescent="0.25">
      <c r="A91" s="364"/>
      <c r="B91" s="362" t="s">
        <v>86</v>
      </c>
      <c r="C91" s="222" t="s">
        <v>69</v>
      </c>
      <c r="D91" s="221"/>
    </row>
    <row r="92" spans="1:4" x14ac:dyDescent="0.25">
      <c r="A92" s="364"/>
      <c r="B92" s="209"/>
      <c r="C92" s="222" t="s">
        <v>68</v>
      </c>
      <c r="D92" s="223"/>
    </row>
    <row r="93" spans="1:4" x14ac:dyDescent="0.25">
      <c r="A93" s="364"/>
      <c r="B93" s="362" t="s">
        <v>74</v>
      </c>
      <c r="C93" s="203"/>
      <c r="D93" s="225"/>
    </row>
    <row r="94" spans="1:4" x14ac:dyDescent="0.25">
      <c r="A94" s="364"/>
      <c r="B94" s="362" t="s">
        <v>73</v>
      </c>
      <c r="C94" s="365"/>
      <c r="D94" s="393"/>
    </row>
    <row r="95" spans="1:4" x14ac:dyDescent="0.25">
      <c r="A95" s="364"/>
      <c r="B95" s="362" t="s">
        <v>72</v>
      </c>
      <c r="C95" s="157"/>
      <c r="D95" s="226"/>
    </row>
    <row r="96" spans="1:4" x14ac:dyDescent="0.25">
      <c r="A96" s="364"/>
      <c r="B96" s="234" t="s">
        <v>82</v>
      </c>
      <c r="C96" s="228"/>
      <c r="D96" s="221"/>
    </row>
    <row r="97" spans="1:9" x14ac:dyDescent="0.25">
      <c r="A97" s="364"/>
      <c r="B97" s="229" t="s">
        <v>71</v>
      </c>
      <c r="C97" s="217"/>
      <c r="D97" s="221"/>
    </row>
    <row r="98" spans="1:9" ht="15.75" customHeight="1" x14ac:dyDescent="0.25">
      <c r="A98" s="364"/>
      <c r="B98" s="229" t="s">
        <v>70</v>
      </c>
      <c r="C98" s="217"/>
      <c r="D98" s="397"/>
    </row>
    <row r="99" spans="1:9" ht="15.75" customHeight="1" x14ac:dyDescent="0.25">
      <c r="A99" s="364"/>
      <c r="B99" s="229" t="s">
        <v>67</v>
      </c>
      <c r="C99" s="217"/>
      <c r="D99" s="230"/>
    </row>
    <row r="100" spans="1:9" ht="15.75" customHeight="1" x14ac:dyDescent="0.25">
      <c r="A100" s="120"/>
      <c r="B100" s="120"/>
      <c r="C100" s="120"/>
      <c r="D100" s="120"/>
    </row>
    <row r="101" spans="1:9" ht="15.75" customHeight="1" x14ac:dyDescent="0.25">
      <c r="A101" s="365" t="s">
        <v>75</v>
      </c>
      <c r="B101" s="364"/>
      <c r="C101" s="365"/>
      <c r="D101" s="221"/>
    </row>
    <row r="102" spans="1:9" ht="15.75" customHeight="1" x14ac:dyDescent="0.25">
      <c r="A102" s="365"/>
      <c r="B102" s="364" t="s">
        <v>91</v>
      </c>
      <c r="C102" s="365"/>
      <c r="D102" s="221"/>
    </row>
    <row r="103" spans="1:9" ht="15.75" customHeight="1" x14ac:dyDescent="0.25">
      <c r="A103" s="365"/>
      <c r="B103" s="364" t="s">
        <v>84</v>
      </c>
      <c r="C103" s="365"/>
      <c r="D103" s="221"/>
    </row>
    <row r="104" spans="1:9" ht="15.75" customHeight="1" x14ac:dyDescent="0.25">
      <c r="A104" s="364"/>
      <c r="B104" s="362" t="s">
        <v>86</v>
      </c>
      <c r="C104" s="222" t="s">
        <v>69</v>
      </c>
      <c r="D104" s="221"/>
    </row>
    <row r="105" spans="1:9" ht="15.75" customHeight="1" x14ac:dyDescent="0.25">
      <c r="A105" s="364"/>
      <c r="B105" s="209"/>
      <c r="C105" s="222" t="s">
        <v>68</v>
      </c>
      <c r="D105" s="223"/>
    </row>
    <row r="106" spans="1:9" ht="15.75" customHeight="1" x14ac:dyDescent="0.25">
      <c r="A106" s="364"/>
      <c r="B106" s="362" t="s">
        <v>74</v>
      </c>
      <c r="C106" s="203"/>
      <c r="D106" s="225"/>
    </row>
    <row r="107" spans="1:9" ht="15.75" customHeight="1" x14ac:dyDescent="0.25">
      <c r="A107" s="364"/>
      <c r="B107" s="362" t="s">
        <v>73</v>
      </c>
      <c r="C107" s="365"/>
      <c r="D107" s="393"/>
    </row>
    <row r="108" spans="1:9" ht="15.75" customHeight="1" x14ac:dyDescent="0.25">
      <c r="A108" s="364"/>
      <c r="B108" s="362" t="s">
        <v>72</v>
      </c>
      <c r="C108" s="157"/>
      <c r="D108" s="226"/>
    </row>
    <row r="109" spans="1:9" s="57" customFormat="1" ht="15.75" customHeight="1" x14ac:dyDescent="0.25">
      <c r="A109" s="364"/>
      <c r="B109" s="234" t="s">
        <v>82</v>
      </c>
      <c r="C109" s="228"/>
      <c r="D109" s="221"/>
    </row>
    <row r="110" spans="1:9" ht="15.75" customHeight="1" x14ac:dyDescent="0.25">
      <c r="A110" s="364"/>
      <c r="B110" s="229" t="s">
        <v>71</v>
      </c>
      <c r="C110" s="217"/>
      <c r="D110" s="221"/>
    </row>
    <row r="111" spans="1:9" s="58" customFormat="1" ht="15.75" customHeight="1" x14ac:dyDescent="0.25">
      <c r="A111" s="364"/>
      <c r="B111" s="229" t="s">
        <v>70</v>
      </c>
      <c r="C111" s="217"/>
      <c r="D111" s="397"/>
      <c r="E111" s="56"/>
      <c r="F111" s="56"/>
      <c r="G111" s="56"/>
      <c r="H111" s="56"/>
    </row>
    <row r="112" spans="1:9" s="58" customFormat="1" ht="15.75" customHeight="1" x14ac:dyDescent="0.25">
      <c r="A112" s="364"/>
      <c r="B112" s="229" t="s">
        <v>67</v>
      </c>
      <c r="C112" s="217"/>
      <c r="D112" s="398"/>
      <c r="E112" s="57"/>
      <c r="F112" s="57"/>
      <c r="G112" s="57"/>
      <c r="H112" s="57"/>
      <c r="I112" s="74"/>
    </row>
    <row r="113" spans="1:124" s="58" customFormat="1" ht="15.75" customHeight="1" x14ac:dyDescent="0.25">
      <c r="A113" s="364"/>
      <c r="B113" s="364"/>
      <c r="C113" s="364"/>
      <c r="D113" s="364"/>
      <c r="E113" s="56"/>
      <c r="F113" s="56"/>
      <c r="G113" s="56"/>
      <c r="H113" s="56"/>
      <c r="I113" s="74"/>
    </row>
    <row r="114" spans="1:124" ht="18" customHeight="1" x14ac:dyDescent="0.25">
      <c r="A114" s="713"/>
      <c r="B114" s="713"/>
      <c r="C114" s="713"/>
      <c r="D114" s="713"/>
    </row>
    <row r="115" spans="1:124" s="60" customFormat="1" ht="18" customHeight="1" x14ac:dyDescent="0.25">
      <c r="A115" s="710" t="s">
        <v>66</v>
      </c>
      <c r="B115" s="711"/>
      <c r="C115" s="711"/>
      <c r="D115" s="712"/>
      <c r="E115" s="57"/>
      <c r="F115" s="57"/>
      <c r="G115" s="57"/>
      <c r="H115" s="57"/>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row>
    <row r="116" spans="1:124" x14ac:dyDescent="0.25">
      <c r="A116" s="364"/>
      <c r="B116" s="364"/>
      <c r="C116" s="364"/>
      <c r="D116" s="364"/>
      <c r="I116" s="61"/>
    </row>
    <row r="117" spans="1:124" x14ac:dyDescent="0.25">
      <c r="A117" s="364"/>
      <c r="B117" s="364"/>
      <c r="C117" s="364"/>
      <c r="D117" s="364"/>
      <c r="I117" s="61"/>
    </row>
    <row r="118" spans="1:124" x14ac:dyDescent="0.25">
      <c r="A118" s="364"/>
      <c r="B118" s="364"/>
      <c r="C118" s="364"/>
      <c r="D118" s="364"/>
      <c r="I118" s="61"/>
    </row>
    <row r="119" spans="1:124" x14ac:dyDescent="0.25">
      <c r="A119" s="364"/>
      <c r="B119" s="364"/>
      <c r="C119" s="364"/>
      <c r="D119" s="364"/>
      <c r="I119" s="62"/>
    </row>
    <row r="120" spans="1:124" x14ac:dyDescent="0.25">
      <c r="A120" s="364"/>
      <c r="B120" s="364"/>
      <c r="C120" s="364"/>
      <c r="D120" s="364"/>
    </row>
    <row r="121" spans="1:124" x14ac:dyDescent="0.25">
      <c r="A121" s="364"/>
      <c r="B121" s="364"/>
      <c r="C121" s="364"/>
      <c r="D121" s="364"/>
      <c r="I121" s="63"/>
    </row>
    <row r="122" spans="1:124" ht="9.9499999999999993" customHeight="1" x14ac:dyDescent="0.25">
      <c r="A122" s="364"/>
      <c r="B122" s="364"/>
      <c r="C122" s="364"/>
      <c r="D122" s="364"/>
      <c r="I122" s="64"/>
    </row>
    <row r="123" spans="1:124" s="60" customFormat="1" ht="9" customHeight="1" x14ac:dyDescent="0.25">
      <c r="A123" s="364"/>
      <c r="B123" s="364"/>
      <c r="C123" s="364"/>
      <c r="D123" s="364"/>
      <c r="E123" s="57"/>
      <c r="F123" s="57"/>
      <c r="G123" s="57"/>
      <c r="H123" s="57"/>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c r="DO123" s="58"/>
      <c r="DP123" s="58"/>
      <c r="DQ123" s="58"/>
      <c r="DR123" s="58"/>
      <c r="DS123" s="58"/>
      <c r="DT123" s="58"/>
    </row>
    <row r="124" spans="1:124" x14ac:dyDescent="0.25">
      <c r="A124" s="364"/>
      <c r="B124" s="364"/>
      <c r="C124" s="364"/>
      <c r="D124" s="364"/>
    </row>
    <row r="125" spans="1:124" x14ac:dyDescent="0.25">
      <c r="A125" s="364"/>
      <c r="B125" s="364"/>
      <c r="C125" s="364"/>
      <c r="D125" s="364"/>
      <c r="I125" s="65"/>
    </row>
    <row r="126" spans="1:124" x14ac:dyDescent="0.25">
      <c r="A126" s="364"/>
      <c r="B126" s="364"/>
      <c r="C126" s="364"/>
      <c r="D126" s="364"/>
      <c r="I126" s="65"/>
    </row>
    <row r="127" spans="1:124" x14ac:dyDescent="0.25">
      <c r="A127" s="364"/>
      <c r="B127" s="364"/>
      <c r="C127" s="364"/>
      <c r="D127" s="364"/>
      <c r="I127" s="65"/>
    </row>
    <row r="128" spans="1:124" x14ac:dyDescent="0.25">
      <c r="A128" s="364"/>
      <c r="B128" s="364"/>
      <c r="C128" s="364"/>
      <c r="D128" s="364"/>
      <c r="I128" s="65"/>
    </row>
    <row r="129" spans="1:9" x14ac:dyDescent="0.25">
      <c r="A129" s="364"/>
      <c r="B129" s="364"/>
      <c r="C129" s="364"/>
      <c r="D129" s="364"/>
      <c r="I129" s="65"/>
    </row>
    <row r="130" spans="1:9" x14ac:dyDescent="0.25">
      <c r="A130" s="364"/>
      <c r="B130" s="364"/>
      <c r="C130" s="364"/>
      <c r="D130" s="364"/>
      <c r="I130" s="58"/>
    </row>
    <row r="131" spans="1:9" x14ac:dyDescent="0.25">
      <c r="A131" s="364"/>
      <c r="B131" s="364"/>
      <c r="C131" s="364"/>
      <c r="D131" s="364"/>
      <c r="I131" s="63"/>
    </row>
    <row r="132" spans="1:9" ht="9.9499999999999993" customHeight="1" x14ac:dyDescent="0.25">
      <c r="A132" s="364"/>
      <c r="B132" s="364"/>
      <c r="C132" s="364"/>
      <c r="D132" s="364"/>
      <c r="I132" s="64"/>
    </row>
    <row r="133" spans="1:9" s="58" customFormat="1" ht="9" customHeight="1" x14ac:dyDescent="0.25">
      <c r="A133" s="364"/>
      <c r="B133" s="364"/>
      <c r="C133" s="364"/>
      <c r="D133" s="364"/>
      <c r="E133" s="57"/>
      <c r="F133" s="57"/>
      <c r="G133" s="57"/>
      <c r="H133" s="57"/>
      <c r="I133" s="66"/>
    </row>
    <row r="134" spans="1:9" x14ac:dyDescent="0.25">
      <c r="A134" s="708" t="s">
        <v>345</v>
      </c>
      <c r="B134" s="709"/>
      <c r="C134" s="709"/>
      <c r="D134" s="709"/>
    </row>
    <row r="135" spans="1:9" x14ac:dyDescent="0.25">
      <c r="A135" s="364"/>
      <c r="B135" s="364"/>
      <c r="C135" s="364"/>
      <c r="D135" s="364"/>
      <c r="I135" s="62"/>
    </row>
    <row r="136" spans="1:9" x14ac:dyDescent="0.25">
      <c r="A136" s="364"/>
      <c r="B136" s="364"/>
      <c r="C136" s="364"/>
      <c r="D136" s="364"/>
      <c r="I136" s="63"/>
    </row>
    <row r="137" spans="1:9" x14ac:dyDescent="0.25">
      <c r="A137" s="364"/>
      <c r="B137" s="364"/>
      <c r="C137" s="364"/>
      <c r="D137" s="364"/>
      <c r="I137" s="62"/>
    </row>
    <row r="138" spans="1:9" x14ac:dyDescent="0.25">
      <c r="A138" s="364"/>
      <c r="B138" s="364"/>
      <c r="C138" s="364"/>
      <c r="D138" s="364"/>
      <c r="I138" s="62"/>
    </row>
    <row r="139" spans="1:9" x14ac:dyDescent="0.25">
      <c r="A139" s="364"/>
      <c r="B139" s="364"/>
      <c r="C139" s="364"/>
      <c r="D139" s="364"/>
      <c r="I139" s="62"/>
    </row>
    <row r="140" spans="1:9" x14ac:dyDescent="0.25">
      <c r="A140" s="364"/>
      <c r="B140" s="364"/>
      <c r="C140" s="364"/>
      <c r="D140" s="364"/>
    </row>
    <row r="141" spans="1:9" x14ac:dyDescent="0.25">
      <c r="A141" s="364"/>
      <c r="B141" s="364"/>
      <c r="C141" s="364"/>
      <c r="D141" s="364"/>
      <c r="I141" s="63"/>
    </row>
    <row r="142" spans="1:9" x14ac:dyDescent="0.25">
      <c r="A142" s="364"/>
      <c r="B142" s="364"/>
      <c r="C142" s="364"/>
      <c r="D142" s="364"/>
      <c r="I142" s="64"/>
    </row>
    <row r="143" spans="1:9" x14ac:dyDescent="0.25">
      <c r="A143" s="364"/>
      <c r="B143" s="364"/>
      <c r="C143" s="364"/>
      <c r="D143" s="364"/>
    </row>
  </sheetData>
  <sheetProtection algorithmName="SHA-512" hashValue="HKUcNAMekt1lrjKJ0M51ad/1v00UnmiYuzY3UPBkUUEqmGGKIjaGkuQyYELfkPmgIeBInENfPNLGESbbOjuRXw==" saltValue="KT0+97xd8rxhJkZpanXQSw==" spinCount="100000" sheet="1" objects="1" scenarios="1"/>
  <customSheetViews>
    <customSheetView guid="{7C66BF0C-1E54-4D44-A66B-E72413F39A39}" showPageBreaks="1" showGridLines="0" showRowCol="0" view="pageLayout" showRuler="0">
      <selection activeCell="D13" sqref="D13"/>
    </customSheetView>
  </customSheetViews>
  <mergeCells count="12">
    <mergeCell ref="A134:D134"/>
    <mergeCell ref="A1:D1"/>
    <mergeCell ref="A2:D2"/>
    <mergeCell ref="A6:D6"/>
    <mergeCell ref="A3:D3"/>
    <mergeCell ref="A7:D7"/>
    <mergeCell ref="A4:D4"/>
    <mergeCell ref="A72:D72"/>
    <mergeCell ref="A115:D115"/>
    <mergeCell ref="A114:D114"/>
    <mergeCell ref="A5:D5"/>
    <mergeCell ref="A8:D8"/>
  </mergeCells>
  <hyperlinks>
    <hyperlink ref="A1:D1" location="'Submission Checklist'!B8" display="Return to Submission Checklist" xr:uid="{00000000-0004-0000-0400-000000000000}"/>
    <hyperlink ref="A115:D115" location="'Submission Checklist'!B8" display="Return to Submission Checklist" xr:uid="{00000000-0004-0000-0400-000001000000}"/>
  </hyperlinks>
  <printOptions horizontalCentered="1"/>
  <pageMargins left="0.45" right="0.45" top="0.5" bottom="0.5" header="0.5" footer="0.3"/>
  <pageSetup paperSize="3" fitToHeight="0" orientation="landscape" r:id="rId1"/>
  <headerFooter>
    <oddFooter xml:space="preserve">&amp;L&amp;"System Font,Regular"&amp;10&amp;K000000Real Estate Application 2020&amp;R&amp;"Garamond,Bold"&amp;12 5-&amp;P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249977111117893"/>
    <pageSetUpPr fitToPage="1"/>
  </sheetPr>
  <dimension ref="B1:EC108"/>
  <sheetViews>
    <sheetView showRuler="0" topLeftCell="A10" zoomScaleNormal="100" zoomScaleSheetLayoutView="100" zoomScalePageLayoutView="115" workbookViewId="0">
      <selection activeCell="Y14" sqref="Y14"/>
    </sheetView>
  </sheetViews>
  <sheetFormatPr defaultColWidth="9.140625" defaultRowHeight="15" x14ac:dyDescent="0.25"/>
  <cols>
    <col min="1" max="1" width="9.140625" style="57"/>
    <col min="2" max="2" width="5" style="57" customWidth="1"/>
    <col min="3" max="3" width="19.85546875" style="57" customWidth="1"/>
    <col min="4" max="4" width="22.42578125" style="57" customWidth="1"/>
    <col min="5" max="5" width="39.7109375" style="57" customWidth="1"/>
    <col min="6" max="6" width="13.42578125" style="76" customWidth="1"/>
    <col min="7" max="8" width="9.140625" style="57" customWidth="1"/>
    <col min="9" max="11" width="9.140625" style="57" hidden="1" customWidth="1"/>
    <col min="12" max="12" width="2.42578125" style="57" hidden="1" customWidth="1"/>
    <col min="13" max="13" width="15.140625" style="57" hidden="1" customWidth="1"/>
    <col min="14" max="20" width="9.140625" style="57" hidden="1" customWidth="1"/>
    <col min="21" max="24" width="9.140625" style="57" customWidth="1"/>
    <col min="25" max="16384" width="9.140625" style="57"/>
  </cols>
  <sheetData>
    <row r="1" spans="2:133" s="56" customFormat="1" ht="15.75" x14ac:dyDescent="0.25">
      <c r="B1" s="710" t="s">
        <v>66</v>
      </c>
      <c r="C1" s="711"/>
      <c r="D1" s="711"/>
      <c r="E1" s="711"/>
      <c r="F1" s="711"/>
      <c r="G1" s="711"/>
      <c r="H1" s="712"/>
      <c r="I1" s="57"/>
    </row>
    <row r="2" spans="2:133" ht="12" customHeight="1" x14ac:dyDescent="0.25">
      <c r="B2" s="705"/>
      <c r="C2" s="706"/>
      <c r="D2" s="706"/>
      <c r="E2" s="706"/>
      <c r="F2" s="706"/>
      <c r="G2" s="706"/>
      <c r="H2" s="707"/>
    </row>
    <row r="3" spans="2:133" ht="69" customHeight="1" x14ac:dyDescent="0.25">
      <c r="B3" s="725" t="s">
        <v>260</v>
      </c>
      <c r="C3" s="726"/>
      <c r="D3" s="726"/>
      <c r="E3" s="726"/>
      <c r="F3" s="726"/>
      <c r="G3" s="726"/>
      <c r="H3" s="727"/>
    </row>
    <row r="4" spans="2:133" ht="12" customHeight="1" x14ac:dyDescent="0.25">
      <c r="B4" s="705"/>
      <c r="C4" s="706"/>
      <c r="D4" s="706"/>
      <c r="E4" s="706"/>
      <c r="F4" s="706"/>
      <c r="G4" s="706"/>
      <c r="H4" s="707"/>
    </row>
    <row r="5" spans="2:133" ht="33" customHeight="1" x14ac:dyDescent="0.25">
      <c r="B5" s="702" t="s">
        <v>262</v>
      </c>
      <c r="C5" s="703"/>
      <c r="D5" s="703"/>
      <c r="E5" s="703"/>
      <c r="F5" s="703"/>
      <c r="G5" s="703"/>
      <c r="H5" s="704"/>
    </row>
    <row r="6" spans="2:133" ht="12" customHeight="1" x14ac:dyDescent="0.25">
      <c r="B6" s="705"/>
      <c r="C6" s="706"/>
      <c r="D6" s="706"/>
      <c r="E6" s="706"/>
      <c r="F6" s="706"/>
      <c r="G6" s="706"/>
      <c r="H6" s="707"/>
    </row>
    <row r="7" spans="2:133" ht="15.75" x14ac:dyDescent="0.25">
      <c r="B7" s="157" t="s">
        <v>110</v>
      </c>
      <c r="C7" s="117"/>
      <c r="D7" s="714">
        <f>'General Information'!D10</f>
        <v>0</v>
      </c>
      <c r="E7" s="714"/>
      <c r="F7" s="714"/>
      <c r="G7" s="117"/>
      <c r="H7" s="117"/>
    </row>
    <row r="8" spans="2:133" ht="15.75" x14ac:dyDescent="0.25">
      <c r="B8" s="157" t="s">
        <v>267</v>
      </c>
      <c r="C8" s="117"/>
      <c r="D8" s="714">
        <f>'General Information'!D13</f>
        <v>0</v>
      </c>
      <c r="E8" s="714"/>
      <c r="F8" s="714"/>
      <c r="G8" s="117"/>
      <c r="H8" s="117"/>
    </row>
    <row r="9" spans="2:133" ht="15.75" x14ac:dyDescent="0.25">
      <c r="B9" s="157" t="s">
        <v>248</v>
      </c>
      <c r="C9" s="117"/>
      <c r="D9" s="714">
        <f>'General Information'!D11</f>
        <v>0</v>
      </c>
      <c r="E9" s="714"/>
      <c r="F9" s="714"/>
      <c r="G9" s="117"/>
      <c r="H9" s="117"/>
    </row>
    <row r="10" spans="2:133" ht="15.75" x14ac:dyDescent="0.25">
      <c r="B10" s="157"/>
      <c r="C10" s="117"/>
      <c r="D10" s="714">
        <f>'General Information'!D12</f>
        <v>0</v>
      </c>
      <c r="E10" s="714"/>
      <c r="F10" s="714"/>
      <c r="G10" s="117"/>
      <c r="H10" s="117"/>
    </row>
    <row r="11" spans="2:133" ht="8.1" customHeight="1" x14ac:dyDescent="0.25">
      <c r="B11" s="117"/>
      <c r="C11" s="117"/>
      <c r="D11" s="117"/>
      <c r="E11" s="117"/>
      <c r="F11" s="117"/>
      <c r="G11" s="117"/>
      <c r="H11" s="104"/>
    </row>
    <row r="12" spans="2:133" ht="47.25" customHeight="1" x14ac:dyDescent="0.25">
      <c r="B12" s="247"/>
      <c r="C12" s="716" t="s">
        <v>294</v>
      </c>
      <c r="D12" s="716"/>
      <c r="E12" s="716"/>
      <c r="F12" s="716"/>
      <c r="G12" s="716"/>
      <c r="H12" s="104"/>
    </row>
    <row r="13" spans="2:133" s="101" customFormat="1" ht="15" customHeight="1" thickBot="1" x14ac:dyDescent="0.3">
      <c r="B13" s="106"/>
      <c r="C13" s="248"/>
      <c r="D13" s="106"/>
      <c r="E13" s="106"/>
      <c r="F13" s="106"/>
      <c r="G13" s="197"/>
      <c r="H13" s="106"/>
    </row>
    <row r="14" spans="2:133" s="75" customFormat="1" ht="51.75" customHeight="1" thickTop="1" x14ac:dyDescent="0.25">
      <c r="B14" s="88" t="s">
        <v>19</v>
      </c>
      <c r="C14" s="715" t="s">
        <v>638</v>
      </c>
      <c r="D14" s="715"/>
      <c r="E14" s="715"/>
      <c r="F14" s="249"/>
      <c r="G14" s="250"/>
      <c r="H14" s="168"/>
      <c r="J14" s="79"/>
      <c r="K14" s="80"/>
      <c r="L14" s="79"/>
      <c r="M14" s="79"/>
      <c r="N14" s="79"/>
      <c r="O14" s="79"/>
      <c r="P14" s="79"/>
      <c r="Q14" s="79"/>
      <c r="R14" s="79"/>
      <c r="S14" s="79"/>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row>
    <row r="15" spans="2:133" s="75" customFormat="1" ht="324.75" customHeight="1" x14ac:dyDescent="0.25">
      <c r="B15" s="88"/>
      <c r="C15" s="728"/>
      <c r="D15" s="728"/>
      <c r="E15" s="728"/>
      <c r="F15" s="728"/>
      <c r="G15" s="728"/>
      <c r="H15" s="168"/>
      <c r="I15" s="79"/>
      <c r="J15" s="80"/>
      <c r="K15" s="79"/>
      <c r="L15" s="79"/>
      <c r="M15" s="79"/>
      <c r="N15" s="79"/>
      <c r="O15" s="79"/>
      <c r="P15" s="79"/>
      <c r="Q15" s="79"/>
      <c r="R15" s="79"/>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row>
    <row r="16" spans="2:133" s="75" customFormat="1" ht="9.75" customHeight="1" thickBot="1" x14ac:dyDescent="0.3">
      <c r="B16" s="88"/>
      <c r="C16" s="251"/>
      <c r="D16" s="251"/>
      <c r="E16" s="251"/>
      <c r="F16" s="251"/>
      <c r="G16" s="168"/>
      <c r="H16" s="168"/>
      <c r="I16" s="79"/>
      <c r="J16" s="80"/>
      <c r="K16" s="79"/>
      <c r="L16" s="79"/>
      <c r="M16" s="79"/>
      <c r="N16" s="79"/>
      <c r="O16" s="79"/>
      <c r="P16" s="79"/>
      <c r="Q16" s="79"/>
      <c r="R16" s="79"/>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row>
    <row r="17" spans="2:133" s="75" customFormat="1" ht="33" customHeight="1" thickTop="1" x14ac:dyDescent="0.25">
      <c r="B17" s="88" t="s">
        <v>20</v>
      </c>
      <c r="C17" s="715" t="s">
        <v>350</v>
      </c>
      <c r="D17" s="715"/>
      <c r="E17" s="715"/>
      <c r="F17" s="249"/>
      <c r="G17" s="250"/>
      <c r="H17" s="168"/>
      <c r="J17" s="79"/>
      <c r="K17" s="80"/>
      <c r="L17" s="79"/>
      <c r="M17" s="79"/>
      <c r="N17" s="79"/>
      <c r="O17" s="79"/>
      <c r="P17" s="79"/>
      <c r="Q17" s="79"/>
      <c r="R17" s="79"/>
      <c r="S17" s="79"/>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row>
    <row r="18" spans="2:133" s="75" customFormat="1" ht="320.25" customHeight="1" x14ac:dyDescent="0.25">
      <c r="B18" s="88"/>
      <c r="C18" s="728"/>
      <c r="D18" s="728"/>
      <c r="E18" s="728"/>
      <c r="F18" s="728"/>
      <c r="G18" s="728"/>
      <c r="H18" s="168"/>
      <c r="I18" s="79"/>
      <c r="J18" s="80"/>
      <c r="K18" s="79"/>
      <c r="L18" s="79"/>
      <c r="M18" s="79"/>
      <c r="N18" s="79"/>
      <c r="O18" s="79"/>
      <c r="P18" s="79"/>
      <c r="Q18" s="79"/>
      <c r="R18" s="79"/>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row>
    <row r="19" spans="2:133" s="75" customFormat="1" ht="15.75" customHeight="1" thickBot="1" x14ac:dyDescent="0.3">
      <c r="B19" s="88"/>
      <c r="C19" s="251"/>
      <c r="D19" s="251"/>
      <c r="E19" s="251"/>
      <c r="F19" s="251"/>
      <c r="G19" s="168"/>
      <c r="H19" s="168"/>
      <c r="I19" s="79"/>
      <c r="J19" s="80"/>
      <c r="K19" s="79"/>
      <c r="L19" s="79"/>
      <c r="M19" s="79"/>
      <c r="N19" s="79"/>
      <c r="O19" s="79"/>
      <c r="P19" s="79"/>
      <c r="Q19" s="79"/>
      <c r="R19" s="79"/>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row>
    <row r="20" spans="2:133" s="75" customFormat="1" ht="35.25" customHeight="1" thickTop="1" x14ac:dyDescent="0.25">
      <c r="B20" s="88" t="s">
        <v>21</v>
      </c>
      <c r="C20" s="717" t="s">
        <v>640</v>
      </c>
      <c r="D20" s="717"/>
      <c r="E20" s="717"/>
      <c r="F20" s="717"/>
      <c r="G20" s="252"/>
      <c r="H20" s="168"/>
      <c r="J20" s="79"/>
      <c r="K20" s="80"/>
      <c r="L20" s="79"/>
      <c r="M20" s="79"/>
      <c r="N20" s="79"/>
      <c r="O20" s="79"/>
      <c r="P20" s="79"/>
      <c r="Q20" s="79"/>
      <c r="R20" s="79"/>
      <c r="S20" s="79"/>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row>
    <row r="21" spans="2:133" s="75" customFormat="1" ht="334.5" customHeight="1" x14ac:dyDescent="0.25">
      <c r="B21" s="88"/>
      <c r="C21" s="728"/>
      <c r="D21" s="728"/>
      <c r="E21" s="728"/>
      <c r="F21" s="728"/>
      <c r="G21" s="728"/>
      <c r="H21" s="168"/>
      <c r="J21" s="79"/>
      <c r="K21" s="80"/>
      <c r="L21" s="79"/>
      <c r="M21" s="79"/>
      <c r="N21" s="79"/>
      <c r="O21" s="79"/>
      <c r="P21" s="79"/>
      <c r="Q21" s="79"/>
      <c r="R21" s="79"/>
      <c r="S21" s="79"/>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row>
    <row r="22" spans="2:133" s="75" customFormat="1" ht="15.75" customHeight="1" x14ac:dyDescent="0.25">
      <c r="B22" s="88"/>
      <c r="C22" s="637"/>
      <c r="D22" s="637"/>
      <c r="E22" s="637"/>
      <c r="F22" s="637"/>
      <c r="G22" s="637"/>
      <c r="H22" s="168"/>
      <c r="J22" s="79"/>
      <c r="K22" s="80"/>
      <c r="L22" s="79"/>
      <c r="M22" s="79"/>
      <c r="N22" s="79"/>
      <c r="O22" s="79"/>
      <c r="P22" s="79"/>
      <c r="Q22" s="79"/>
      <c r="R22" s="79"/>
      <c r="S22" s="79"/>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row>
    <row r="23" spans="2:133" s="75" customFormat="1" ht="73.5" customHeight="1" x14ac:dyDescent="0.25">
      <c r="B23" s="88" t="s">
        <v>34</v>
      </c>
      <c r="C23" s="729" t="s">
        <v>639</v>
      </c>
      <c r="D23" s="729"/>
      <c r="E23" s="729"/>
      <c r="F23" s="729"/>
      <c r="G23" s="729"/>
      <c r="H23" s="168"/>
      <c r="J23" s="79"/>
      <c r="K23" s="80"/>
      <c r="L23" s="79"/>
      <c r="M23" s="79"/>
      <c r="N23" s="79"/>
      <c r="O23" s="79"/>
      <c r="P23" s="79"/>
      <c r="Q23" s="79"/>
      <c r="R23" s="79"/>
      <c r="S23" s="79"/>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row>
    <row r="24" spans="2:133" s="75" customFormat="1" ht="366" customHeight="1" thickBot="1" x14ac:dyDescent="0.3">
      <c r="B24" s="88"/>
      <c r="C24" s="730"/>
      <c r="D24" s="730"/>
      <c r="E24" s="730"/>
      <c r="F24" s="730"/>
      <c r="G24" s="730"/>
      <c r="H24" s="168"/>
      <c r="J24" s="79"/>
      <c r="K24" s="80"/>
      <c r="L24" s="79"/>
      <c r="M24" s="79"/>
      <c r="N24" s="79"/>
      <c r="O24" s="79"/>
      <c r="P24" s="79"/>
      <c r="Q24" s="79"/>
      <c r="R24" s="79"/>
      <c r="S24" s="79"/>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row>
    <row r="25" spans="2:133" s="75" customFormat="1" ht="41.25" customHeight="1" thickTop="1" x14ac:dyDescent="0.25">
      <c r="B25" s="88" t="s">
        <v>253</v>
      </c>
      <c r="C25" s="654" t="s">
        <v>563</v>
      </c>
      <c r="D25" s="654"/>
      <c r="E25" s="654"/>
      <c r="F25" s="654"/>
      <c r="G25" s="168"/>
      <c r="H25" s="252">
        <v>0</v>
      </c>
      <c r="J25" s="79"/>
      <c r="K25" s="80"/>
      <c r="L25" s="79"/>
      <c r="M25" s="79"/>
      <c r="N25" s="79"/>
      <c r="O25" s="79"/>
      <c r="P25" s="79"/>
      <c r="Q25" s="79"/>
      <c r="R25" s="79"/>
      <c r="S25" s="79"/>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row>
    <row r="26" spans="2:133" s="75" customFormat="1" ht="366" customHeight="1" x14ac:dyDescent="0.25">
      <c r="B26" s="88"/>
      <c r="C26" s="719"/>
      <c r="D26" s="719"/>
      <c r="E26" s="719"/>
      <c r="F26" s="719"/>
      <c r="G26" s="719"/>
      <c r="H26" s="168"/>
      <c r="I26" s="79"/>
      <c r="J26" s="80"/>
      <c r="K26" s="79"/>
      <c r="L26" s="79"/>
      <c r="M26" s="79"/>
      <c r="N26" s="79"/>
      <c r="O26" s="79"/>
      <c r="P26" s="79"/>
      <c r="Q26" s="79"/>
      <c r="R26" s="79"/>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row>
    <row r="27" spans="2:133" s="75" customFormat="1" ht="27" customHeight="1" thickBot="1" x14ac:dyDescent="0.3">
      <c r="B27" s="88"/>
      <c r="C27" s="251"/>
      <c r="D27" s="251"/>
      <c r="E27" s="251"/>
      <c r="F27" s="251"/>
      <c r="G27" s="168"/>
      <c r="H27" s="168"/>
      <c r="I27" s="79"/>
      <c r="J27" s="80"/>
      <c r="K27" s="79"/>
      <c r="L27" s="79"/>
      <c r="M27" s="79"/>
      <c r="N27" s="79"/>
      <c r="O27" s="79"/>
      <c r="P27" s="79"/>
      <c r="Q27" s="79"/>
      <c r="R27" s="79"/>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row>
    <row r="28" spans="2:133" s="75" customFormat="1" ht="46.5" customHeight="1" thickTop="1" x14ac:dyDescent="0.25">
      <c r="B28" s="88" t="s">
        <v>254</v>
      </c>
      <c r="C28" s="717" t="s">
        <v>465</v>
      </c>
      <c r="D28" s="717"/>
      <c r="E28" s="717"/>
      <c r="F28" s="717"/>
      <c r="G28" s="168"/>
      <c r="H28" s="252"/>
      <c r="J28" s="79"/>
      <c r="K28" s="80"/>
      <c r="L28" s="79"/>
      <c r="M28" s="79"/>
      <c r="N28" s="79"/>
      <c r="O28" s="79"/>
      <c r="P28" s="79"/>
      <c r="Q28" s="79"/>
      <c r="R28" s="79"/>
      <c r="S28" s="79"/>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row>
    <row r="29" spans="2:133" s="75" customFormat="1" ht="379.5" customHeight="1" x14ac:dyDescent="0.25">
      <c r="B29" s="88"/>
      <c r="C29" s="719"/>
      <c r="D29" s="719"/>
      <c r="E29" s="719"/>
      <c r="F29" s="719"/>
      <c r="G29" s="719"/>
      <c r="H29" s="168"/>
      <c r="I29" s="79"/>
      <c r="J29" s="80"/>
      <c r="K29" s="79"/>
      <c r="L29" s="79"/>
      <c r="M29" s="79"/>
      <c r="N29" s="79"/>
      <c r="O29" s="79"/>
      <c r="P29" s="79"/>
      <c r="Q29" s="79"/>
      <c r="R29" s="79"/>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row>
    <row r="30" spans="2:133" s="75" customFormat="1" ht="25.5" customHeight="1" thickBot="1" x14ac:dyDescent="0.3">
      <c r="B30" s="88"/>
      <c r="C30" s="251"/>
      <c r="D30" s="251"/>
      <c r="E30" s="251"/>
      <c r="F30" s="251"/>
      <c r="G30" s="168"/>
      <c r="H30" s="168"/>
      <c r="I30" s="79"/>
      <c r="J30" s="80"/>
      <c r="K30" s="79"/>
      <c r="L30" s="79"/>
      <c r="M30" s="79"/>
      <c r="N30" s="79"/>
      <c r="O30" s="79"/>
      <c r="P30" s="79"/>
      <c r="Q30" s="79"/>
      <c r="R30" s="79"/>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c r="BO30" s="101"/>
      <c r="BP30" s="101"/>
      <c r="BQ30" s="101"/>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row>
    <row r="31" spans="2:133" s="75" customFormat="1" ht="18" customHeight="1" thickTop="1" x14ac:dyDescent="0.25">
      <c r="B31" s="88" t="s">
        <v>255</v>
      </c>
      <c r="C31" s="718" t="s">
        <v>466</v>
      </c>
      <c r="D31" s="718"/>
      <c r="E31" s="718"/>
      <c r="F31" s="718"/>
      <c r="G31" s="252"/>
      <c r="H31" s="168"/>
      <c r="J31" s="79"/>
      <c r="K31" s="80"/>
      <c r="L31" s="79"/>
      <c r="M31" s="79"/>
      <c r="N31" s="79"/>
      <c r="O31" s="79"/>
      <c r="P31" s="79"/>
      <c r="Q31" s="79"/>
      <c r="R31" s="79"/>
      <c r="S31" s="79"/>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row>
    <row r="32" spans="2:133" s="75" customFormat="1" ht="409.5" customHeight="1" x14ac:dyDescent="0.25">
      <c r="B32" s="88"/>
      <c r="C32" s="719"/>
      <c r="D32" s="719"/>
      <c r="E32" s="719"/>
      <c r="F32" s="719"/>
      <c r="G32" s="719"/>
      <c r="H32" s="168"/>
      <c r="I32" s="79"/>
      <c r="J32" s="80"/>
      <c r="K32" s="79"/>
      <c r="L32" s="79"/>
      <c r="M32" s="79"/>
      <c r="N32" s="79"/>
      <c r="O32" s="79"/>
      <c r="P32" s="79"/>
      <c r="Q32" s="79"/>
      <c r="R32" s="79"/>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row>
    <row r="33" spans="2:133" s="75" customFormat="1" ht="23.25" customHeight="1" thickBot="1" x14ac:dyDescent="0.3">
      <c r="B33" s="88"/>
      <c r="C33" s="253"/>
      <c r="D33" s="253"/>
      <c r="E33" s="253"/>
      <c r="F33" s="253"/>
      <c r="G33" s="253"/>
      <c r="H33" s="168"/>
      <c r="I33" s="79"/>
      <c r="J33" s="80"/>
      <c r="K33" s="79"/>
      <c r="L33" s="79"/>
      <c r="M33" s="79"/>
      <c r="N33" s="79"/>
      <c r="O33" s="79"/>
      <c r="P33" s="79"/>
      <c r="Q33" s="79"/>
      <c r="R33" s="79"/>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row>
    <row r="34" spans="2:133" s="75" customFormat="1" ht="18.75" customHeight="1" thickTop="1" x14ac:dyDescent="0.25">
      <c r="B34" s="88" t="s">
        <v>256</v>
      </c>
      <c r="C34" s="717" t="s">
        <v>249</v>
      </c>
      <c r="D34" s="717"/>
      <c r="E34" s="717"/>
      <c r="F34" s="717"/>
      <c r="G34" s="252"/>
      <c r="H34" s="168"/>
      <c r="J34" s="79"/>
      <c r="K34" s="80"/>
      <c r="L34" s="79"/>
      <c r="M34" s="79"/>
      <c r="N34" s="79"/>
      <c r="O34" s="79"/>
      <c r="P34" s="79"/>
      <c r="Q34" s="79"/>
      <c r="R34" s="79"/>
      <c r="S34" s="79"/>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row>
    <row r="35" spans="2:133" s="75" customFormat="1" ht="409.5" customHeight="1" x14ac:dyDescent="0.25">
      <c r="B35" s="88"/>
      <c r="C35" s="719"/>
      <c r="D35" s="719"/>
      <c r="E35" s="719"/>
      <c r="F35" s="719"/>
      <c r="G35" s="719"/>
      <c r="H35" s="168"/>
      <c r="I35" s="79"/>
      <c r="J35" s="80"/>
      <c r="K35" s="79"/>
      <c r="L35" s="79"/>
      <c r="M35" s="79"/>
      <c r="N35" s="79"/>
      <c r="O35" s="79"/>
      <c r="P35" s="79"/>
      <c r="Q35" s="79"/>
      <c r="R35" s="79"/>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row>
    <row r="36" spans="2:133" s="75" customFormat="1" ht="20.25" customHeight="1" thickBot="1" x14ac:dyDescent="0.3">
      <c r="B36" s="88"/>
      <c r="C36" s="251"/>
      <c r="D36" s="251"/>
      <c r="E36" s="251"/>
      <c r="F36" s="251"/>
      <c r="G36" s="168"/>
      <c r="H36" s="168"/>
      <c r="I36" s="79"/>
      <c r="J36" s="80"/>
      <c r="K36" s="79"/>
      <c r="L36" s="79"/>
      <c r="M36" s="79"/>
      <c r="N36" s="79"/>
      <c r="O36" s="79"/>
      <c r="P36" s="79"/>
      <c r="Q36" s="79"/>
      <c r="R36" s="79"/>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row>
    <row r="37" spans="2:133" s="75" customFormat="1" ht="52.5" customHeight="1" thickTop="1" x14ac:dyDescent="0.25">
      <c r="B37" s="88" t="s">
        <v>257</v>
      </c>
      <c r="C37" s="717" t="s">
        <v>467</v>
      </c>
      <c r="D37" s="717"/>
      <c r="E37" s="717"/>
      <c r="F37" s="717"/>
      <c r="G37" s="168"/>
      <c r="H37" s="254">
        <v>0</v>
      </c>
      <c r="J37" s="79"/>
      <c r="K37" s="80"/>
      <c r="L37" s="79"/>
      <c r="M37" s="79"/>
      <c r="N37" s="79"/>
      <c r="O37" s="79"/>
      <c r="P37" s="79"/>
      <c r="Q37" s="79"/>
      <c r="R37" s="79"/>
      <c r="S37" s="79"/>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row>
    <row r="38" spans="2:133" s="75" customFormat="1" ht="409.5" customHeight="1" x14ac:dyDescent="0.25">
      <c r="B38" s="88"/>
      <c r="C38" s="719"/>
      <c r="D38" s="719"/>
      <c r="E38" s="719"/>
      <c r="F38" s="719"/>
      <c r="G38" s="719"/>
      <c r="H38" s="168"/>
      <c r="I38" s="79"/>
      <c r="J38" s="80"/>
      <c r="K38" s="79"/>
      <c r="L38" s="79"/>
      <c r="M38" s="79"/>
      <c r="N38" s="79"/>
      <c r="O38" s="79"/>
      <c r="P38" s="79"/>
      <c r="Q38" s="79"/>
      <c r="R38" s="79"/>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row>
    <row r="39" spans="2:133" s="75" customFormat="1" ht="20.25" customHeight="1" thickBot="1" x14ac:dyDescent="0.3">
      <c r="B39" s="88"/>
      <c r="C39" s="251"/>
      <c r="D39" s="251"/>
      <c r="E39" s="251"/>
      <c r="F39" s="251"/>
      <c r="G39" s="168"/>
      <c r="H39" s="168"/>
      <c r="I39" s="79"/>
      <c r="J39" s="80"/>
      <c r="K39" s="79"/>
      <c r="L39" s="79"/>
      <c r="M39" s="79"/>
      <c r="N39" s="79"/>
      <c r="O39" s="79"/>
      <c r="P39" s="79"/>
      <c r="Q39" s="79"/>
      <c r="R39" s="79"/>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row>
    <row r="40" spans="2:133" s="75" customFormat="1" ht="53.25" customHeight="1" thickTop="1" x14ac:dyDescent="0.25">
      <c r="B40" s="88" t="s">
        <v>258</v>
      </c>
      <c r="C40" s="717" t="s">
        <v>468</v>
      </c>
      <c r="D40" s="717"/>
      <c r="E40" s="717"/>
      <c r="F40" s="717"/>
      <c r="G40" s="252"/>
      <c r="H40" s="168"/>
      <c r="J40" s="79"/>
      <c r="K40" s="80"/>
      <c r="L40" s="79"/>
      <c r="M40" s="79"/>
      <c r="N40" s="79"/>
      <c r="O40" s="79"/>
      <c r="P40" s="79"/>
      <c r="Q40" s="79"/>
      <c r="R40" s="79"/>
      <c r="S40" s="79"/>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row>
    <row r="41" spans="2:133" s="75" customFormat="1" ht="409.5" customHeight="1" x14ac:dyDescent="0.25">
      <c r="B41" s="88"/>
      <c r="C41" s="719"/>
      <c r="D41" s="719"/>
      <c r="E41" s="719"/>
      <c r="F41" s="719"/>
      <c r="G41" s="719"/>
      <c r="H41" s="168"/>
      <c r="I41" s="79"/>
      <c r="J41" s="80"/>
      <c r="K41" s="79"/>
      <c r="L41" s="79"/>
      <c r="M41" s="79"/>
      <c r="N41" s="79"/>
      <c r="O41" s="79"/>
      <c r="P41" s="79"/>
      <c r="Q41" s="79"/>
      <c r="R41" s="79"/>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row>
    <row r="42" spans="2:133" s="75" customFormat="1" ht="19.5" customHeight="1" thickBot="1" x14ac:dyDescent="0.3">
      <c r="B42" s="88"/>
      <c r="C42" s="251"/>
      <c r="D42" s="251"/>
      <c r="E42" s="251"/>
      <c r="F42" s="251"/>
      <c r="G42" s="168"/>
      <c r="H42" s="168"/>
      <c r="I42" s="79"/>
      <c r="J42" s="80"/>
      <c r="K42" s="79"/>
      <c r="L42" s="79"/>
      <c r="M42" s="79"/>
      <c r="N42" s="79"/>
      <c r="O42" s="79"/>
      <c r="P42" s="79"/>
      <c r="Q42" s="79"/>
      <c r="R42" s="79"/>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row>
    <row r="43" spans="2:133" s="75" customFormat="1" ht="54" customHeight="1" thickTop="1" x14ac:dyDescent="0.25">
      <c r="B43" s="88" t="s">
        <v>502</v>
      </c>
      <c r="C43" s="717" t="s">
        <v>588</v>
      </c>
      <c r="D43" s="717"/>
      <c r="E43" s="717"/>
      <c r="F43" s="717"/>
      <c r="G43" s="252"/>
      <c r="H43" s="168"/>
      <c r="J43" s="79"/>
      <c r="K43" s="80"/>
      <c r="L43" s="79"/>
      <c r="M43" s="79"/>
      <c r="N43" s="79"/>
      <c r="O43" s="79"/>
      <c r="P43" s="79"/>
      <c r="Q43" s="79"/>
      <c r="R43" s="79"/>
      <c r="S43" s="79"/>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row>
    <row r="44" spans="2:133" s="75" customFormat="1" ht="343.5" customHeight="1" x14ac:dyDescent="0.25">
      <c r="B44" s="88"/>
      <c r="C44" s="720"/>
      <c r="D44" s="720"/>
      <c r="E44" s="720"/>
      <c r="F44" s="720"/>
      <c r="G44" s="720"/>
      <c r="H44" s="168"/>
      <c r="I44" s="79"/>
      <c r="J44" s="80"/>
      <c r="K44" s="79"/>
      <c r="L44" s="79"/>
      <c r="M44" s="79"/>
      <c r="N44" s="79"/>
      <c r="O44" s="79"/>
      <c r="P44" s="79"/>
      <c r="Q44" s="79"/>
      <c r="R44" s="79"/>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row>
    <row r="45" spans="2:133" ht="26.25" customHeight="1" x14ac:dyDescent="0.25">
      <c r="B45" s="104"/>
      <c r="C45" s="104"/>
      <c r="D45" s="104"/>
      <c r="E45" s="104"/>
      <c r="F45" s="242"/>
      <c r="G45" s="104"/>
      <c r="H45" s="117"/>
    </row>
    <row r="46" spans="2:133" ht="15.75" x14ac:dyDescent="0.25">
      <c r="B46" s="705"/>
      <c r="C46" s="706"/>
      <c r="D46" s="706"/>
      <c r="E46" s="706"/>
      <c r="F46" s="706"/>
      <c r="G46" s="706"/>
      <c r="H46" s="707"/>
    </row>
    <row r="47" spans="2:133" ht="15.75" x14ac:dyDescent="0.25">
      <c r="B47" s="721" t="s">
        <v>157</v>
      </c>
      <c r="C47" s="722"/>
      <c r="D47" s="722"/>
      <c r="E47" s="722"/>
      <c r="F47" s="722"/>
      <c r="G47" s="722"/>
      <c r="H47" s="723"/>
    </row>
    <row r="48" spans="2:133" ht="15.75" x14ac:dyDescent="0.25">
      <c r="B48" s="705"/>
      <c r="C48" s="706"/>
      <c r="D48" s="706"/>
      <c r="E48" s="706"/>
      <c r="F48" s="706"/>
      <c r="G48" s="706"/>
      <c r="H48" s="707"/>
    </row>
    <row r="49" spans="2:8" ht="15.75" x14ac:dyDescent="0.25">
      <c r="B49" s="724" t="s">
        <v>637</v>
      </c>
      <c r="C49" s="724"/>
      <c r="D49" s="724"/>
      <c r="E49" s="724"/>
      <c r="F49" s="724"/>
      <c r="G49" s="724"/>
      <c r="H49" s="724"/>
    </row>
    <row r="50" spans="2:8" ht="16.5" customHeight="1" x14ac:dyDescent="0.25">
      <c r="B50" s="88"/>
      <c r="C50" s="255" t="s">
        <v>15</v>
      </c>
      <c r="D50" s="255"/>
      <c r="E50" s="256" t="s">
        <v>30</v>
      </c>
      <c r="F50" s="117"/>
      <c r="G50" s="257"/>
      <c r="H50" s="117"/>
    </row>
    <row r="51" spans="2:8" ht="16.5" customHeight="1" x14ac:dyDescent="0.25">
      <c r="B51" s="88"/>
      <c r="C51" s="168" t="s">
        <v>154</v>
      </c>
      <c r="D51" s="104"/>
      <c r="E51" s="258"/>
      <c r="F51" s="117"/>
      <c r="G51" s="259"/>
      <c r="H51" s="117"/>
    </row>
    <row r="52" spans="2:8" ht="15.75" x14ac:dyDescent="0.25">
      <c r="B52" s="88"/>
      <c r="C52" s="168" t="s">
        <v>155</v>
      </c>
      <c r="D52" s="104"/>
      <c r="E52" s="258"/>
      <c r="F52" s="117"/>
      <c r="G52" s="168"/>
      <c r="H52" s="117"/>
    </row>
    <row r="53" spans="2:8" ht="15.75" x14ac:dyDescent="0.25">
      <c r="B53" s="88"/>
      <c r="C53" s="104" t="s">
        <v>153</v>
      </c>
      <c r="D53" s="104"/>
      <c r="E53" s="258"/>
      <c r="F53" s="117"/>
      <c r="G53" s="168"/>
      <c r="H53" s="117"/>
    </row>
    <row r="54" spans="2:8" ht="15.75" x14ac:dyDescent="0.25">
      <c r="B54" s="88"/>
      <c r="C54" s="104" t="s">
        <v>16</v>
      </c>
      <c r="D54" s="104"/>
      <c r="E54" s="258"/>
      <c r="F54" s="117"/>
      <c r="G54" s="168"/>
      <c r="H54" s="117"/>
    </row>
    <row r="55" spans="2:8" ht="15.75" x14ac:dyDescent="0.25">
      <c r="B55" s="88"/>
      <c r="C55" s="117" t="s">
        <v>148</v>
      </c>
      <c r="D55" s="104"/>
      <c r="E55" s="258"/>
      <c r="F55" s="117"/>
      <c r="G55" s="168"/>
      <c r="H55" s="117"/>
    </row>
    <row r="56" spans="2:8" ht="15.75" x14ac:dyDescent="0.25">
      <c r="B56" s="88"/>
      <c r="C56" s="104" t="s">
        <v>149</v>
      </c>
      <c r="D56" s="104"/>
      <c r="E56" s="258"/>
      <c r="F56" s="117"/>
      <c r="G56" s="168"/>
      <c r="H56" s="117"/>
    </row>
    <row r="57" spans="2:8" ht="15.75" x14ac:dyDescent="0.25">
      <c r="B57" s="88"/>
      <c r="C57" s="104" t="s">
        <v>150</v>
      </c>
      <c r="D57" s="104"/>
      <c r="E57" s="258"/>
      <c r="F57" s="117"/>
      <c r="G57" s="117"/>
      <c r="H57" s="117"/>
    </row>
    <row r="58" spans="2:8" ht="16.5" thickBot="1" x14ac:dyDescent="0.3">
      <c r="B58" s="88"/>
      <c r="C58" s="168" t="s">
        <v>151</v>
      </c>
      <c r="D58" s="104"/>
      <c r="E58" s="258"/>
      <c r="F58" s="117"/>
      <c r="G58" s="117"/>
      <c r="H58" s="117"/>
    </row>
    <row r="59" spans="2:8" ht="16.5" thickTop="1" x14ac:dyDescent="0.25">
      <c r="B59" s="88"/>
      <c r="C59" s="168" t="s">
        <v>152</v>
      </c>
      <c r="D59" s="104"/>
      <c r="E59" s="258"/>
      <c r="F59" s="117"/>
      <c r="G59" s="117"/>
      <c r="H59" s="254">
        <v>0</v>
      </c>
    </row>
    <row r="60" spans="2:8" ht="15.75" x14ac:dyDescent="0.25">
      <c r="B60" s="104"/>
      <c r="C60" s="168" t="s">
        <v>161</v>
      </c>
      <c r="D60" s="104"/>
      <c r="E60" s="260"/>
      <c r="F60" s="183"/>
      <c r="G60" s="117"/>
      <c r="H60" s="117"/>
    </row>
    <row r="61" spans="2:8" ht="15.75" x14ac:dyDescent="0.25">
      <c r="B61" s="104"/>
      <c r="C61" s="168"/>
      <c r="D61" s="104"/>
      <c r="E61" s="261"/>
      <c r="F61" s="183"/>
      <c r="G61" s="117"/>
      <c r="H61" s="117"/>
    </row>
    <row r="62" spans="2:8" ht="15.75" x14ac:dyDescent="0.25">
      <c r="B62" s="705"/>
      <c r="C62" s="706"/>
      <c r="D62" s="706"/>
      <c r="E62" s="706"/>
      <c r="F62" s="706"/>
      <c r="G62" s="706"/>
      <c r="H62" s="707"/>
    </row>
    <row r="63" spans="2:8" ht="15.75" x14ac:dyDescent="0.25">
      <c r="B63" s="721" t="s">
        <v>156</v>
      </c>
      <c r="C63" s="722"/>
      <c r="D63" s="722"/>
      <c r="E63" s="722"/>
      <c r="F63" s="722"/>
      <c r="G63" s="722"/>
      <c r="H63" s="723"/>
    </row>
    <row r="64" spans="2:8" ht="15.75" x14ac:dyDescent="0.25">
      <c r="B64" s="705"/>
      <c r="C64" s="706"/>
      <c r="D64" s="706"/>
      <c r="E64" s="706"/>
      <c r="F64" s="706"/>
      <c r="G64" s="706"/>
      <c r="H64" s="707"/>
    </row>
    <row r="65" spans="2:8" ht="15.75" x14ac:dyDescent="0.25">
      <c r="B65" s="724" t="s">
        <v>637</v>
      </c>
      <c r="C65" s="724"/>
      <c r="D65" s="724"/>
      <c r="E65" s="724"/>
      <c r="F65" s="724"/>
      <c r="G65" s="724"/>
      <c r="H65" s="724"/>
    </row>
    <row r="66" spans="2:8" ht="15.75" x14ac:dyDescent="0.25">
      <c r="B66" s="88"/>
      <c r="C66" s="255" t="s">
        <v>15</v>
      </c>
      <c r="D66" s="255"/>
      <c r="E66" s="256" t="s">
        <v>30</v>
      </c>
      <c r="F66" s="197"/>
      <c r="G66" s="117"/>
      <c r="H66" s="117"/>
    </row>
    <row r="67" spans="2:8" ht="15.75" x14ac:dyDescent="0.25">
      <c r="B67" s="88"/>
      <c r="C67" s="168" t="s">
        <v>154</v>
      </c>
      <c r="D67" s="104"/>
      <c r="E67" s="258"/>
      <c r="F67" s="197"/>
      <c r="G67" s="117"/>
      <c r="H67" s="117"/>
    </row>
    <row r="68" spans="2:8" ht="15.75" x14ac:dyDescent="0.25">
      <c r="B68" s="88"/>
      <c r="C68" s="168" t="s">
        <v>155</v>
      </c>
      <c r="D68" s="104"/>
      <c r="E68" s="258"/>
      <c r="F68" s="197"/>
      <c r="G68" s="117"/>
      <c r="H68" s="117"/>
    </row>
    <row r="69" spans="2:8" ht="15.75" x14ac:dyDescent="0.25">
      <c r="B69" s="88"/>
      <c r="C69" s="104" t="s">
        <v>16</v>
      </c>
      <c r="D69" s="104"/>
      <c r="E69" s="258"/>
      <c r="F69" s="197"/>
      <c r="G69" s="117"/>
      <c r="H69" s="117"/>
    </row>
    <row r="70" spans="2:8" ht="15.75" x14ac:dyDescent="0.25">
      <c r="B70" s="88"/>
      <c r="C70" s="117" t="s">
        <v>158</v>
      </c>
      <c r="D70" s="104"/>
      <c r="E70" s="258"/>
      <c r="F70" s="197"/>
      <c r="G70" s="117"/>
      <c r="H70" s="117"/>
    </row>
    <row r="71" spans="2:8" ht="16.5" thickBot="1" x14ac:dyDescent="0.3">
      <c r="B71" s="88"/>
      <c r="C71" s="104" t="s">
        <v>159</v>
      </c>
      <c r="D71" s="104"/>
      <c r="E71" s="258"/>
      <c r="F71" s="197"/>
      <c r="G71" s="117"/>
      <c r="H71" s="117"/>
    </row>
    <row r="72" spans="2:8" ht="16.5" thickTop="1" x14ac:dyDescent="0.25">
      <c r="B72" s="88"/>
      <c r="C72" s="168" t="s">
        <v>152</v>
      </c>
      <c r="D72" s="104"/>
      <c r="E72" s="258"/>
      <c r="F72" s="197"/>
      <c r="G72" s="117"/>
      <c r="H72" s="254">
        <v>0</v>
      </c>
    </row>
    <row r="73" spans="2:8" ht="15.75" x14ac:dyDescent="0.25">
      <c r="B73" s="104"/>
      <c r="C73" s="168" t="s">
        <v>160</v>
      </c>
      <c r="D73" s="104"/>
      <c r="E73" s="258"/>
      <c r="F73" s="262"/>
      <c r="G73" s="106"/>
      <c r="H73" s="117"/>
    </row>
    <row r="74" spans="2:8" ht="15.75" x14ac:dyDescent="0.25">
      <c r="B74" s="117"/>
      <c r="C74" s="168" t="s">
        <v>161</v>
      </c>
      <c r="D74" s="117"/>
      <c r="E74" s="263"/>
      <c r="F74" s="262"/>
      <c r="G74" s="264"/>
      <c r="H74" s="117"/>
    </row>
    <row r="75" spans="2:8" ht="15.75" x14ac:dyDescent="0.25">
      <c r="B75" s="104"/>
      <c r="C75" s="104"/>
      <c r="D75" s="104"/>
      <c r="E75" s="104"/>
      <c r="F75" s="242"/>
      <c r="G75" s="117"/>
      <c r="H75" s="117"/>
    </row>
    <row r="76" spans="2:8" ht="15.75" x14ac:dyDescent="0.25">
      <c r="B76" s="705"/>
      <c r="C76" s="706"/>
      <c r="D76" s="706"/>
      <c r="E76" s="706"/>
      <c r="F76" s="706"/>
      <c r="G76" s="706"/>
      <c r="H76" s="707"/>
    </row>
    <row r="77" spans="2:8" ht="15.75" x14ac:dyDescent="0.25">
      <c r="B77" s="710" t="s">
        <v>66</v>
      </c>
      <c r="C77" s="711"/>
      <c r="D77" s="711"/>
      <c r="E77" s="711"/>
      <c r="F77" s="711"/>
      <c r="G77" s="711"/>
      <c r="H77" s="712"/>
    </row>
    <row r="78" spans="2:8" ht="15.75" x14ac:dyDescent="0.25">
      <c r="B78" s="56"/>
      <c r="C78" s="56"/>
      <c r="D78" s="56"/>
      <c r="E78" s="56"/>
      <c r="F78" s="78"/>
      <c r="G78" s="56"/>
      <c r="H78" s="86"/>
    </row>
    <row r="79" spans="2:8" ht="15.75" x14ac:dyDescent="0.25">
      <c r="B79" s="56"/>
      <c r="C79" s="56"/>
      <c r="D79" s="56"/>
      <c r="E79" s="56"/>
      <c r="F79" s="78"/>
      <c r="G79" s="56"/>
      <c r="H79" s="86"/>
    </row>
    <row r="80" spans="2:8" ht="15.75" x14ac:dyDescent="0.25">
      <c r="B80" s="56"/>
      <c r="C80" s="56"/>
      <c r="D80" s="56"/>
      <c r="E80" s="56"/>
      <c r="F80" s="90"/>
      <c r="G80" s="56"/>
      <c r="H80" s="56"/>
    </row>
    <row r="81" spans="2:8" ht="15.75" x14ac:dyDescent="0.25">
      <c r="B81" s="56"/>
      <c r="C81" s="56"/>
      <c r="D81" s="56"/>
      <c r="E81" s="56"/>
      <c r="F81" s="90"/>
      <c r="G81" s="56"/>
      <c r="H81" s="56"/>
    </row>
    <row r="82" spans="2:8" ht="15.75" x14ac:dyDescent="0.25">
      <c r="B82" s="56"/>
      <c r="C82" s="56"/>
      <c r="D82" s="56"/>
      <c r="E82" s="56"/>
      <c r="F82" s="78"/>
      <c r="G82" s="56"/>
      <c r="H82" s="56"/>
    </row>
    <row r="83" spans="2:8" x14ac:dyDescent="0.25">
      <c r="E83" s="89"/>
    </row>
    <row r="84" spans="2:8" x14ac:dyDescent="0.25">
      <c r="E84" s="89"/>
    </row>
    <row r="108" spans="4:6" ht="15.75" x14ac:dyDescent="0.25">
      <c r="D108" s="648" t="s">
        <v>348</v>
      </c>
      <c r="E108" s="649"/>
      <c r="F108" s="649"/>
    </row>
  </sheetData>
  <customSheetViews>
    <customSheetView guid="{7C66BF0C-1E54-4D44-A66B-E72413F39A39}" showPageBreaks="1" showGridLines="0" view="pageLayout" showRuler="0">
      <selection activeCell="B42" sqref="B42:F42"/>
    </customSheetView>
  </customSheetViews>
  <mergeCells count="44">
    <mergeCell ref="C15:G15"/>
    <mergeCell ref="C18:G18"/>
    <mergeCell ref="C21:G21"/>
    <mergeCell ref="C26:G26"/>
    <mergeCell ref="C29:G29"/>
    <mergeCell ref="C17:E17"/>
    <mergeCell ref="C20:F20"/>
    <mergeCell ref="C25:F25"/>
    <mergeCell ref="C28:F28"/>
    <mergeCell ref="C23:G23"/>
    <mergeCell ref="C24:G24"/>
    <mergeCell ref="B1:H1"/>
    <mergeCell ref="B2:H2"/>
    <mergeCell ref="B3:H3"/>
    <mergeCell ref="B4:H4"/>
    <mergeCell ref="B6:H6"/>
    <mergeCell ref="B5:H5"/>
    <mergeCell ref="C44:G44"/>
    <mergeCell ref="B77:H77"/>
    <mergeCell ref="B76:H76"/>
    <mergeCell ref="B64:H64"/>
    <mergeCell ref="B63:H63"/>
    <mergeCell ref="B62:H62"/>
    <mergeCell ref="B48:H48"/>
    <mergeCell ref="B47:H47"/>
    <mergeCell ref="B46:H46"/>
    <mergeCell ref="B49:H49"/>
    <mergeCell ref="B65:H65"/>
    <mergeCell ref="D108:F108"/>
    <mergeCell ref="D7:F7"/>
    <mergeCell ref="D8:F8"/>
    <mergeCell ref="D9:F9"/>
    <mergeCell ref="D10:F10"/>
    <mergeCell ref="C14:E14"/>
    <mergeCell ref="C12:G12"/>
    <mergeCell ref="C40:F40"/>
    <mergeCell ref="C43:F43"/>
    <mergeCell ref="C31:F31"/>
    <mergeCell ref="C34:F34"/>
    <mergeCell ref="C38:G38"/>
    <mergeCell ref="C41:G41"/>
    <mergeCell ref="C32:G32"/>
    <mergeCell ref="C35:G35"/>
    <mergeCell ref="C37:F37"/>
  </mergeCells>
  <dataValidations count="3">
    <dataValidation type="date" operator="greaterThan" allowBlank="1" showInputMessage="1" showErrorMessage="1" sqref="E70:E74 E55:E60" xr:uid="{00000000-0002-0000-0E00-000000000000}">
      <formula1>43707</formula1>
    </dataValidation>
    <dataValidation type="textLength" errorStyle="warning" operator="greaterThan" allowBlank="1" showInputMessage="1" showErrorMessage="1" errorTitle="Recommend Adding More Detail" error="To properly evaluate your response, it is highly recommended that you add more detail to this response. Failure to provide enough detail could result in less or no points awarded for this category." sqref="C44:G44 C15:G15 C41:G41 C18:G18 C26:G26 C29:G29 C32:G32 C35:G35 C38:G38 D21:G22 C21:C24" xr:uid="{00000000-0002-0000-0E00-000001000000}">
      <formula1>350</formula1>
    </dataValidation>
    <dataValidation type="date" operator="greaterThan" allowBlank="1" showInputMessage="1" showErrorMessage="1" sqref="E67:E69 E51:E54" xr:uid="{00000000-0002-0000-0E00-000004000000}">
      <formula1>43101</formula1>
    </dataValidation>
  </dataValidations>
  <hyperlinks>
    <hyperlink ref="B1:E1" location="'Submission Checklist'!A1" display="Return to Submission Checklist" xr:uid="{00000000-0004-0000-0E00-000000000000}"/>
    <hyperlink ref="H25" location="INFO_CDBG" display="?" xr:uid="{00000000-0004-0000-0E00-000001000000}"/>
    <hyperlink ref="H37" location="INFO_RCMP" display="INFO_RCMP" xr:uid="{00000000-0004-0000-0E00-000002000000}"/>
    <hyperlink ref="H59" location="INFO_BenData" display="INFO_BenData" xr:uid="{00000000-0004-0000-0E00-000003000000}"/>
    <hyperlink ref="H72" location="INFO_BenData" display="INFO_BenData" xr:uid="{00000000-0004-0000-0E00-000004000000}"/>
    <hyperlink ref="B1:H1" location="'Submission Checklist'!C17" display="Return to Submission Checklist" xr:uid="{00000000-0004-0000-0E00-000005000000}"/>
    <hyperlink ref="B77:E77" location="'Submission Checklist'!A1" display="Return to Submission Checklist" xr:uid="{00000000-0004-0000-0E00-000006000000}"/>
    <hyperlink ref="B77:H77" location="'Submission Checklist'!C17" display="Return to Submission Checklist" xr:uid="{00000000-0004-0000-0E00-000007000000}"/>
  </hyperlinks>
  <printOptions horizontalCentered="1"/>
  <pageMargins left="0.45" right="0.45" top="0.5" bottom="0.5" header="0.5" footer="0.3"/>
  <pageSetup paperSize="3" fitToHeight="0" orientation="landscape" r:id="rId1"/>
  <headerFooter>
    <oddFooter xml:space="preserve">&amp;L&amp;"Garamond,Bold"&amp;12NEDO 2021&amp;R&amp;"Garamond,Bold"&amp;12 15-&amp;P </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6" id="{EA18417D-7EE6-463E-AEBE-46BF011EC968}">
            <xm:f>('Development Funding'!$D$16="Rehabilitation")</xm:f>
            <x14:dxf>
              <fill>
                <patternFill patternType="darkDown"/>
              </fill>
            </x14:dxf>
          </x14:cfRule>
          <xm:sqref>B50:F61 B47:B49</xm:sqref>
        </x14:conditionalFormatting>
        <x14:conditionalFormatting xmlns:xm="http://schemas.microsoft.com/office/excel/2006/main">
          <x14:cfRule type="expression" priority="5" id="{772509F9-A1F5-471C-B380-D94B7DE4777E}">
            <xm:f>('Development Funding'!$D$16="New Construction")</xm:f>
            <x14:dxf>
              <fill>
                <patternFill patternType="darkDown">
                  <bgColor auto="1"/>
                </patternFill>
              </fill>
            </x14:dxf>
          </x14:cfRule>
          <xm:sqref>B66:F74 B63:B64</xm:sqref>
        </x14:conditionalFormatting>
        <x14:conditionalFormatting xmlns:xm="http://schemas.microsoft.com/office/excel/2006/main">
          <x14:cfRule type="iconSet" priority="4" id="{EFDCA08F-E5D4-49C0-9819-46769028E332}">
            <x14:iconSet iconSet="3Symbols" showValue="0" custom="1">
              <x14:cfvo type="percent">
                <xm:f>0</xm:f>
              </x14:cfvo>
              <x14:cfvo type="num">
                <xm:f>0</xm:f>
              </x14:cfvo>
              <x14:cfvo type="num">
                <xm:f>0</xm:f>
              </x14:cfvo>
              <x14:cfIcon iconSet="NoIcons" iconId="0"/>
              <x14:cfIcon iconSet="NoIcons" iconId="0"/>
              <x14:cfIcon iconSet="3Symbols" iconId="1"/>
            </x14:iconSet>
          </x14:cfRule>
          <xm:sqref>H37 H25:H29</xm:sqref>
        </x14:conditionalFormatting>
        <x14:conditionalFormatting xmlns:xm="http://schemas.microsoft.com/office/excel/2006/main">
          <x14:cfRule type="iconSet" priority="3" id="{E7CCCC75-10B7-4956-80B9-5C10F35BBA44}">
            <x14:iconSet iconSet="3Symbols" showValue="0" custom="1">
              <x14:cfvo type="percent">
                <xm:f>0</xm:f>
              </x14:cfvo>
              <x14:cfvo type="num">
                <xm:f>0</xm:f>
              </x14:cfvo>
              <x14:cfvo type="num">
                <xm:f>0</xm:f>
              </x14:cfvo>
              <x14:cfIcon iconSet="NoIcons" iconId="0"/>
              <x14:cfIcon iconSet="NoIcons" iconId="0"/>
              <x14:cfIcon iconSet="3Symbols" iconId="1"/>
            </x14:iconSet>
          </x14:cfRule>
          <xm:sqref>H59</xm:sqref>
        </x14:conditionalFormatting>
        <x14:conditionalFormatting xmlns:xm="http://schemas.microsoft.com/office/excel/2006/main">
          <x14:cfRule type="iconSet" priority="2" id="{46FFB71C-0568-417C-B765-22C5D32C4984}">
            <x14:iconSet iconSet="3Symbols" showValue="0" custom="1">
              <x14:cfvo type="percent">
                <xm:f>0</xm:f>
              </x14:cfvo>
              <x14:cfvo type="num">
                <xm:f>0</xm:f>
              </x14:cfvo>
              <x14:cfvo type="num">
                <xm:f>0</xm:f>
              </x14:cfvo>
              <x14:cfIcon iconSet="NoIcons" iconId="0"/>
              <x14:cfIcon iconSet="NoIcons" iconId="0"/>
              <x14:cfIcon iconSet="3Symbols" iconId="1"/>
            </x14:iconSet>
          </x14:cfRule>
          <xm:sqref>H72</xm:sqref>
        </x14:conditionalFormatting>
        <x14:conditionalFormatting xmlns:xm="http://schemas.microsoft.com/office/excel/2006/main">
          <x14:cfRule type="expression" priority="1" id="{E59940FC-270C-46C8-8DE5-5D883CE6BF1F}">
            <xm:f>('Development Funding'!$D$16="Rehabilitation")</xm:f>
            <x14:dxf>
              <fill>
                <patternFill patternType="darkDown"/>
              </fill>
            </x14:dxf>
          </x14:cfRule>
          <xm:sqref>B65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98D0F"/>
    <pageSetUpPr fitToPage="1"/>
  </sheetPr>
  <dimension ref="A1:EB315"/>
  <sheetViews>
    <sheetView showGridLines="0" showRowColHeaders="0" showRuler="0" view="pageLayout" topLeftCell="A7" zoomScale="143" zoomScaleNormal="100" zoomScaleSheetLayoutView="100" zoomScalePageLayoutView="143" workbookViewId="0">
      <selection activeCell="D14" sqref="D14"/>
    </sheetView>
  </sheetViews>
  <sheetFormatPr defaultColWidth="9.140625" defaultRowHeight="16.5" x14ac:dyDescent="0.3"/>
  <cols>
    <col min="1" max="1" width="4" style="39" customWidth="1"/>
    <col min="2" max="2" width="19.85546875" style="39" customWidth="1"/>
    <col min="3" max="3" width="22.42578125" style="39" customWidth="1"/>
    <col min="4" max="4" width="36.140625" style="39" customWidth="1"/>
    <col min="5" max="5" width="10.42578125" style="29" customWidth="1"/>
    <col min="6" max="12" width="9.140625" style="39" hidden="1" customWidth="1"/>
    <col min="13" max="23" width="9.140625" style="39" customWidth="1"/>
    <col min="24" max="16384" width="9.140625" style="39"/>
  </cols>
  <sheetData>
    <row r="1" spans="1:132" s="11" customFormat="1" ht="18" x14ac:dyDescent="0.35">
      <c r="A1" s="746" t="s">
        <v>66</v>
      </c>
      <c r="B1" s="747"/>
      <c r="C1" s="747"/>
      <c r="D1" s="747"/>
      <c r="E1" s="747"/>
      <c r="F1" s="748"/>
      <c r="G1" s="54"/>
      <c r="H1" s="54"/>
    </row>
    <row r="2" spans="1:132" ht="12" customHeight="1" x14ac:dyDescent="0.35">
      <c r="A2" s="732"/>
      <c r="B2" s="733"/>
      <c r="C2" s="733"/>
      <c r="D2" s="733"/>
      <c r="E2" s="733"/>
      <c r="F2" s="734"/>
    </row>
    <row r="3" spans="1:132" ht="48.75" customHeight="1" x14ac:dyDescent="0.3">
      <c r="A3" s="749" t="s">
        <v>111</v>
      </c>
      <c r="B3" s="750"/>
      <c r="C3" s="750"/>
      <c r="D3" s="750"/>
      <c r="E3" s="750"/>
      <c r="F3" s="751"/>
    </row>
    <row r="4" spans="1:132" ht="12" customHeight="1" x14ac:dyDescent="0.35">
      <c r="A4" s="732"/>
      <c r="B4" s="733"/>
      <c r="C4" s="733"/>
      <c r="D4" s="733"/>
      <c r="E4" s="733"/>
      <c r="F4" s="734"/>
    </row>
    <row r="5" spans="1:132" ht="33" customHeight="1" x14ac:dyDescent="0.3">
      <c r="A5" s="752" t="s">
        <v>262</v>
      </c>
      <c r="B5" s="753"/>
      <c r="C5" s="753"/>
      <c r="D5" s="753"/>
      <c r="E5" s="753"/>
      <c r="F5" s="754"/>
      <c r="G5" s="54"/>
      <c r="H5" s="54"/>
      <c r="I5" s="54"/>
      <c r="J5" s="54"/>
      <c r="K5" s="54"/>
      <c r="L5" s="54"/>
      <c r="M5" s="54"/>
      <c r="N5" s="54"/>
      <c r="O5" s="54"/>
      <c r="P5" s="54"/>
      <c r="Q5" s="54"/>
      <c r="R5" s="54"/>
      <c r="S5" s="54"/>
      <c r="T5" s="54"/>
    </row>
    <row r="6" spans="1:132" s="57" customFormat="1" ht="18" customHeight="1" x14ac:dyDescent="0.25">
      <c r="A6" s="525"/>
      <c r="B6" s="526">
        <v>0</v>
      </c>
      <c r="C6" s="745" t="s">
        <v>296</v>
      </c>
      <c r="D6" s="745"/>
      <c r="E6" s="745"/>
      <c r="F6" s="524"/>
      <c r="G6" s="77"/>
    </row>
    <row r="7" spans="1:132" ht="12" customHeight="1" x14ac:dyDescent="0.35">
      <c r="A7" s="732"/>
      <c r="B7" s="733"/>
      <c r="C7" s="733"/>
      <c r="D7" s="733"/>
      <c r="E7" s="733"/>
      <c r="F7" s="734"/>
    </row>
    <row r="8" spans="1:132" x14ac:dyDescent="0.3">
      <c r="A8" s="527" t="s">
        <v>95</v>
      </c>
      <c r="B8" s="529"/>
      <c r="C8" s="735">
        <f>'General Information'!D10</f>
        <v>0</v>
      </c>
      <c r="D8" s="735"/>
      <c r="E8" s="735"/>
      <c r="F8" s="560"/>
    </row>
    <row r="9" spans="1:132" x14ac:dyDescent="0.3">
      <c r="A9" s="527" t="s">
        <v>94</v>
      </c>
      <c r="B9" s="529"/>
      <c r="C9" s="735">
        <f>'General Information'!D13</f>
        <v>0</v>
      </c>
      <c r="D9" s="735"/>
      <c r="E9" s="735"/>
      <c r="F9" s="560"/>
    </row>
    <row r="10" spans="1:132" x14ac:dyDescent="0.3">
      <c r="A10" s="527" t="s">
        <v>83</v>
      </c>
      <c r="B10" s="529"/>
      <c r="C10" s="735">
        <f>'General Information'!D11</f>
        <v>0</v>
      </c>
      <c r="D10" s="735"/>
      <c r="E10" s="735"/>
      <c r="F10" s="560"/>
      <c r="G10" s="34"/>
    </row>
    <row r="11" spans="1:132" x14ac:dyDescent="0.3">
      <c r="A11" s="561"/>
      <c r="B11" s="560"/>
      <c r="C11" s="735">
        <f>'General Information'!D12</f>
        <v>0</v>
      </c>
      <c r="D11" s="735"/>
      <c r="E11" s="735"/>
      <c r="F11" s="560"/>
      <c r="G11" s="34"/>
    </row>
    <row r="12" spans="1:132" ht="18.75" customHeight="1" x14ac:dyDescent="0.3">
      <c r="A12" s="560"/>
      <c r="B12" s="560"/>
      <c r="C12" s="560"/>
      <c r="D12" s="560"/>
      <c r="E12" s="560"/>
      <c r="F12" s="560"/>
    </row>
    <row r="13" spans="1:132" ht="16.5" customHeight="1" x14ac:dyDescent="0.3">
      <c r="A13" s="562" t="s">
        <v>510</v>
      </c>
      <c r="B13" s="562"/>
      <c r="C13" s="626">
        <v>0</v>
      </c>
      <c r="D13" s="562" t="s">
        <v>511</v>
      </c>
      <c r="E13" s="625">
        <v>0</v>
      </c>
      <c r="F13" s="616"/>
    </row>
    <row r="14" spans="1:132" s="54" customFormat="1" ht="16.5" customHeight="1" x14ac:dyDescent="0.3">
      <c r="A14" s="562" t="s">
        <v>627</v>
      </c>
      <c r="B14" s="562"/>
      <c r="C14" s="624"/>
      <c r="D14" s="627"/>
      <c r="E14" s="623"/>
      <c r="F14" s="622"/>
    </row>
    <row r="15" spans="1:132" ht="16.5" customHeight="1" x14ac:dyDescent="0.3">
      <c r="A15" s="563" t="s">
        <v>5</v>
      </c>
      <c r="B15" s="563"/>
      <c r="C15" s="563"/>
      <c r="D15" s="564"/>
      <c r="E15" s="565"/>
      <c r="F15" s="566"/>
    </row>
    <row r="16" spans="1:132" s="1" customFormat="1" x14ac:dyDescent="0.3">
      <c r="A16" s="529" t="s">
        <v>96</v>
      </c>
      <c r="B16" s="529"/>
      <c r="C16" s="529"/>
      <c r="D16" s="530" t="s">
        <v>2</v>
      </c>
      <c r="E16" s="551"/>
      <c r="F16" s="560"/>
      <c r="I16" s="3"/>
      <c r="J16" s="4"/>
      <c r="K16" s="3"/>
      <c r="L16" s="3"/>
      <c r="M16" s="3"/>
      <c r="N16" s="3"/>
      <c r="O16" s="3"/>
      <c r="P16" s="3"/>
      <c r="Q16" s="3"/>
      <c r="R16" s="3"/>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row>
    <row r="17" spans="1:132" s="1" customFormat="1" x14ac:dyDescent="0.3">
      <c r="A17" s="529" t="s">
        <v>512</v>
      </c>
      <c r="B17" s="529"/>
      <c r="C17" s="529"/>
      <c r="D17" s="530"/>
      <c r="E17" s="551"/>
      <c r="F17" s="560"/>
      <c r="I17" s="3"/>
      <c r="J17" s="4"/>
      <c r="K17" s="3"/>
      <c r="L17" s="3"/>
      <c r="M17" s="3"/>
      <c r="N17" s="3"/>
      <c r="O17" s="3"/>
      <c r="P17" s="3"/>
      <c r="Q17" s="3"/>
      <c r="R17" s="3"/>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row>
    <row r="18" spans="1:132" x14ac:dyDescent="0.3">
      <c r="A18" s="529" t="s">
        <v>450</v>
      </c>
      <c r="B18" s="529"/>
      <c r="C18" s="529"/>
      <c r="D18" s="532"/>
      <c r="E18" s="551"/>
      <c r="F18" s="560"/>
      <c r="G18" s="39" t="s">
        <v>2</v>
      </c>
      <c r="H18" s="39" t="s">
        <v>12</v>
      </c>
      <c r="I18" s="39" t="s">
        <v>13</v>
      </c>
    </row>
    <row r="19" spans="1:132" x14ac:dyDescent="0.3">
      <c r="A19" s="529" t="s">
        <v>406</v>
      </c>
      <c r="B19" s="529"/>
      <c r="C19" s="529"/>
      <c r="D19" s="532"/>
      <c r="E19" s="551"/>
      <c r="F19" s="560"/>
    </row>
    <row r="20" spans="1:132" ht="15" customHeight="1" x14ac:dyDescent="0.3">
      <c r="A20" s="736" t="s">
        <v>407</v>
      </c>
      <c r="B20" s="736"/>
      <c r="C20" s="736"/>
      <c r="D20" s="609"/>
      <c r="E20" s="551"/>
      <c r="F20" s="560"/>
    </row>
    <row r="21" spans="1:132" s="54" customFormat="1" ht="15" customHeight="1" x14ac:dyDescent="0.3">
      <c r="A21" s="529" t="s">
        <v>513</v>
      </c>
      <c r="B21" s="567"/>
      <c r="C21" s="567"/>
      <c r="D21" s="532" t="s">
        <v>2</v>
      </c>
      <c r="E21" s="551"/>
      <c r="F21" s="560"/>
    </row>
    <row r="22" spans="1:132" s="54" customFormat="1" ht="15" customHeight="1" x14ac:dyDescent="0.3">
      <c r="A22" s="738" t="s">
        <v>595</v>
      </c>
      <c r="B22" s="738"/>
      <c r="C22" s="738"/>
      <c r="D22" s="738"/>
      <c r="E22" s="551"/>
      <c r="F22" s="560"/>
    </row>
    <row r="23" spans="1:132" s="54" customFormat="1" ht="15" customHeight="1" x14ac:dyDescent="0.3">
      <c r="A23" s="738"/>
      <c r="B23" s="738"/>
      <c r="C23" s="738"/>
      <c r="D23" s="738"/>
      <c r="E23" s="551"/>
      <c r="F23" s="560"/>
    </row>
    <row r="24" spans="1:132" s="54" customFormat="1" ht="15" customHeight="1" x14ac:dyDescent="0.3">
      <c r="A24" s="529"/>
      <c r="B24" s="567"/>
      <c r="C24" s="567"/>
      <c r="D24" s="568"/>
      <c r="E24" s="551"/>
      <c r="F24" s="560"/>
    </row>
    <row r="25" spans="1:132" s="54" customFormat="1" ht="15" customHeight="1" x14ac:dyDescent="0.3">
      <c r="A25" s="529" t="s">
        <v>4</v>
      </c>
      <c r="B25" s="567"/>
      <c r="C25" s="567"/>
      <c r="D25" s="611">
        <v>0</v>
      </c>
      <c r="E25" s="551"/>
      <c r="F25" s="560"/>
    </row>
    <row r="26" spans="1:132" x14ac:dyDescent="0.3">
      <c r="A26" s="563" t="s">
        <v>97</v>
      </c>
      <c r="B26" s="563"/>
      <c r="C26" s="563"/>
      <c r="D26" s="606" t="str">
        <f>IF(C13=0,"N/A",C13/D15)</f>
        <v>N/A</v>
      </c>
      <c r="E26" s="569"/>
      <c r="F26" s="566"/>
      <c r="G26" s="39" t="s">
        <v>2</v>
      </c>
      <c r="H26" s="39" t="s">
        <v>18</v>
      </c>
      <c r="I26" s="39" t="s">
        <v>17</v>
      </c>
      <c r="O26" s="111"/>
      <c r="P26" s="111"/>
      <c r="Q26" s="111"/>
      <c r="R26" s="111"/>
      <c r="S26" s="111"/>
      <c r="T26" s="111"/>
    </row>
    <row r="27" spans="1:132" x14ac:dyDescent="0.3">
      <c r="A27" s="563" t="s">
        <v>514</v>
      </c>
      <c r="B27" s="563"/>
      <c r="C27" s="563"/>
      <c r="D27" s="607" t="str">
        <f>IF(C13=0,"N/A",D15/(C13))</f>
        <v>N/A</v>
      </c>
      <c r="E27" s="570" t="s">
        <v>7</v>
      </c>
      <c r="F27" s="566"/>
    </row>
    <row r="28" spans="1:132" s="54" customFormat="1" x14ac:dyDescent="0.3">
      <c r="A28" s="563" t="s">
        <v>6</v>
      </c>
      <c r="B28" s="563"/>
      <c r="C28" s="563"/>
      <c r="D28" s="606" t="str">
        <f>IF(E13=0,"N/A",E13/D15)</f>
        <v>N/A</v>
      </c>
      <c r="E28" s="569"/>
      <c r="F28" s="566"/>
    </row>
    <row r="29" spans="1:132" s="54" customFormat="1" x14ac:dyDescent="0.3">
      <c r="A29" s="563" t="s">
        <v>515</v>
      </c>
      <c r="B29" s="563"/>
      <c r="C29" s="563"/>
      <c r="D29" s="607" t="str">
        <f>IF(E13=0,"N/A",D15/(E13))</f>
        <v>N/A</v>
      </c>
      <c r="E29" s="570" t="s">
        <v>7</v>
      </c>
      <c r="F29" s="566"/>
    </row>
    <row r="30" spans="1:132" s="54" customFormat="1" x14ac:dyDescent="0.3">
      <c r="A30" s="563" t="s">
        <v>628</v>
      </c>
      <c r="B30" s="563"/>
      <c r="C30" s="563"/>
      <c r="D30" s="606" t="str">
        <f>IF(D14=0,"N/A",D14/D15)</f>
        <v>N/A</v>
      </c>
      <c r="E30" s="570"/>
      <c r="F30" s="566"/>
    </row>
    <row r="31" spans="1:132" s="54" customFormat="1" x14ac:dyDescent="0.3">
      <c r="A31" s="563" t="s">
        <v>629</v>
      </c>
      <c r="B31" s="563"/>
      <c r="C31" s="563"/>
      <c r="D31" s="607" t="str">
        <f>IF(D14=0,"N/A",D15/(D14))</f>
        <v>N/A</v>
      </c>
      <c r="E31" s="570" t="s">
        <v>7</v>
      </c>
      <c r="F31" s="566"/>
    </row>
    <row r="32" spans="1:132" ht="18" x14ac:dyDescent="0.3">
      <c r="A32" s="571"/>
      <c r="B32" s="571"/>
      <c r="C32" s="571"/>
      <c r="D32" s="568"/>
      <c r="E32" s="572"/>
      <c r="F32" s="566"/>
      <c r="G32" s="39" t="s">
        <v>2</v>
      </c>
      <c r="H32" s="39" t="s">
        <v>102</v>
      </c>
      <c r="I32" s="39" t="s">
        <v>103</v>
      </c>
      <c r="J32" s="39" t="s">
        <v>101</v>
      </c>
      <c r="K32" s="39" t="s">
        <v>104</v>
      </c>
      <c r="L32" s="39" t="s">
        <v>105</v>
      </c>
    </row>
    <row r="33" spans="1:132" s="54" customFormat="1" ht="16.5" customHeight="1" x14ac:dyDescent="0.3">
      <c r="A33" s="737" t="s">
        <v>98</v>
      </c>
      <c r="B33" s="737"/>
      <c r="C33" s="737"/>
      <c r="D33" s="737"/>
      <c r="E33" s="521"/>
      <c r="F33" s="560"/>
    </row>
    <row r="34" spans="1:132" s="1" customFormat="1" x14ac:dyDescent="0.3">
      <c r="A34" s="534"/>
      <c r="B34" s="573" t="s">
        <v>22</v>
      </c>
      <c r="C34" s="574"/>
      <c r="D34" s="608">
        <f>IF(E35="CHDO/PFC",0.01,0.04)</f>
        <v>0.04</v>
      </c>
      <c r="E34" s="575"/>
      <c r="F34" s="560"/>
      <c r="I34" s="3"/>
      <c r="J34" s="4"/>
      <c r="K34" s="3"/>
      <c r="L34" s="3"/>
      <c r="M34" s="3"/>
      <c r="N34" s="3"/>
      <c r="O34" s="3"/>
      <c r="P34" s="3"/>
      <c r="Q34" s="3"/>
      <c r="R34" s="3"/>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row>
    <row r="35" spans="1:132" s="1" customFormat="1" ht="15.75" hidden="1" x14ac:dyDescent="0.3">
      <c r="A35" s="542"/>
      <c r="B35" s="731" t="s">
        <v>315</v>
      </c>
      <c r="C35" s="731"/>
      <c r="D35" s="731"/>
      <c r="E35" s="576" t="str">
        <f>IF(SUM(I43:I46)=4,"CHDO/PFC","")</f>
        <v/>
      </c>
      <c r="F35" s="577"/>
      <c r="I35" s="3"/>
      <c r="J35" s="4"/>
      <c r="K35" s="3"/>
      <c r="L35" s="3"/>
      <c r="M35" s="3"/>
      <c r="N35" s="3"/>
      <c r="O35" s="3"/>
      <c r="P35" s="3"/>
      <c r="Q35" s="3"/>
      <c r="R35" s="3"/>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row>
    <row r="36" spans="1:132" s="1" customFormat="1" ht="15.75" hidden="1" x14ac:dyDescent="0.3">
      <c r="A36" s="578"/>
      <c r="B36" s="579" t="s">
        <v>19</v>
      </c>
      <c r="C36" s="743" t="s">
        <v>401</v>
      </c>
      <c r="D36" s="744"/>
      <c r="E36" s="580" t="s">
        <v>2</v>
      </c>
      <c r="F36" s="581" t="s">
        <v>399</v>
      </c>
      <c r="I36" s="3"/>
      <c r="J36" s="4"/>
      <c r="K36" s="3"/>
      <c r="L36" s="3"/>
      <c r="M36" s="3"/>
      <c r="N36" s="3"/>
      <c r="O36" s="3"/>
      <c r="P36" s="3"/>
      <c r="Q36" s="3" t="s">
        <v>405</v>
      </c>
      <c r="R36" s="3"/>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row>
    <row r="37" spans="1:132" s="1" customFormat="1" ht="15.75" hidden="1" x14ac:dyDescent="0.3">
      <c r="A37" s="578"/>
      <c r="B37" s="579" t="s">
        <v>20</v>
      </c>
      <c r="C37" s="743" t="s">
        <v>402</v>
      </c>
      <c r="D37" s="744"/>
      <c r="E37" s="580" t="s">
        <v>2</v>
      </c>
      <c r="F37" s="577"/>
      <c r="I37" s="3"/>
      <c r="J37" s="4"/>
      <c r="K37" s="3"/>
      <c r="L37" s="3"/>
      <c r="M37" s="3"/>
      <c r="N37" s="3"/>
      <c r="O37" s="3"/>
      <c r="P37" s="3"/>
      <c r="Q37" s="3"/>
      <c r="R37" s="3"/>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row>
    <row r="38" spans="1:132" s="1" customFormat="1" ht="15.75" hidden="1" x14ac:dyDescent="0.3">
      <c r="A38" s="578"/>
      <c r="B38" s="579" t="s">
        <v>21</v>
      </c>
      <c r="C38" s="743" t="s">
        <v>403</v>
      </c>
      <c r="D38" s="744"/>
      <c r="E38" s="580" t="s">
        <v>2</v>
      </c>
      <c r="F38" s="577"/>
      <c r="I38" s="3"/>
      <c r="J38" s="4"/>
      <c r="K38" s="3"/>
      <c r="L38" s="3"/>
      <c r="M38" s="3"/>
      <c r="N38" s="3"/>
      <c r="O38" s="3"/>
      <c r="P38" s="3"/>
      <c r="Q38" s="3"/>
      <c r="R38" s="3"/>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row>
    <row r="39" spans="1:132" s="1" customFormat="1" ht="15.75" hidden="1" x14ac:dyDescent="0.3">
      <c r="A39" s="578"/>
      <c r="B39" s="579" t="s">
        <v>34</v>
      </c>
      <c r="C39" s="743" t="s">
        <v>404</v>
      </c>
      <c r="D39" s="744"/>
      <c r="E39" s="580" t="s">
        <v>2</v>
      </c>
      <c r="F39" s="577"/>
      <c r="I39" s="3"/>
      <c r="J39" s="4"/>
      <c r="K39" s="3"/>
      <c r="L39" s="3"/>
      <c r="M39" s="3"/>
      <c r="N39" s="3"/>
      <c r="O39" s="3"/>
      <c r="P39" s="3"/>
      <c r="Q39" s="3"/>
      <c r="R39" s="3"/>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row>
    <row r="40" spans="1:132" s="30" customFormat="1" ht="18" x14ac:dyDescent="0.35">
      <c r="A40" s="578"/>
      <c r="B40" s="563"/>
      <c r="C40" s="582"/>
      <c r="D40" s="582"/>
      <c r="E40" s="583"/>
      <c r="F40" s="577"/>
      <c r="G40" s="39"/>
      <c r="H40" s="39"/>
      <c r="I40" s="31"/>
    </row>
    <row r="41" spans="1:132" s="30" customFormat="1" ht="18" x14ac:dyDescent="0.35">
      <c r="A41" s="542"/>
      <c r="B41" s="584" t="s">
        <v>99</v>
      </c>
      <c r="C41" s="741" t="s">
        <v>106</v>
      </c>
      <c r="D41" s="742"/>
      <c r="E41" s="585"/>
      <c r="F41" s="566"/>
      <c r="G41" s="39"/>
      <c r="H41" s="39"/>
      <c r="I41" s="31"/>
    </row>
    <row r="42" spans="1:132" s="1" customFormat="1" ht="33" customHeight="1" x14ac:dyDescent="0.3">
      <c r="A42" s="542"/>
      <c r="B42" s="563"/>
      <c r="C42" s="586"/>
      <c r="D42" s="587" t="s">
        <v>29</v>
      </c>
      <c r="E42" s="588">
        <f>IF(E45="Yes", E41+E46, E41)</f>
        <v>0</v>
      </c>
      <c r="F42" s="566"/>
      <c r="H42" s="1" t="s">
        <v>2</v>
      </c>
      <c r="I42" s="1" t="s">
        <v>1</v>
      </c>
      <c r="J42" s="4" t="s">
        <v>0</v>
      </c>
      <c r="K42" s="3"/>
      <c r="L42" s="3"/>
      <c r="M42" s="3"/>
      <c r="N42" s="3"/>
      <c r="O42" s="3"/>
      <c r="P42" s="3"/>
      <c r="Q42" s="3"/>
      <c r="R42" s="3"/>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row>
    <row r="43" spans="1:132" s="1" customFormat="1" ht="47.25" customHeight="1" x14ac:dyDescent="0.3">
      <c r="A43" s="542"/>
      <c r="B43" s="563"/>
      <c r="C43" s="610" t="s">
        <v>107</v>
      </c>
      <c r="D43" s="590"/>
      <c r="E43" s="612" t="s">
        <v>2</v>
      </c>
      <c r="F43" s="591">
        <v>0</v>
      </c>
      <c r="G43" s="1" t="s">
        <v>2</v>
      </c>
      <c r="H43" s="1" t="s">
        <v>409</v>
      </c>
      <c r="I43" s="1" t="s">
        <v>464</v>
      </c>
      <c r="J43" s="4"/>
      <c r="K43" s="3"/>
      <c r="L43" s="3"/>
      <c r="M43" s="3"/>
      <c r="N43" s="3"/>
      <c r="O43" s="3"/>
      <c r="P43" s="3"/>
      <c r="R43" s="3"/>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row>
    <row r="44" spans="1:132" s="1" customFormat="1" ht="33" customHeight="1" x14ac:dyDescent="0.3">
      <c r="A44" s="542"/>
      <c r="B44" s="563"/>
      <c r="C44" s="589"/>
      <c r="D44" s="592"/>
      <c r="E44" s="593"/>
      <c r="F44" s="566"/>
      <c r="I44" s="1">
        <f>IF(E37="yes",1,0)</f>
        <v>0</v>
      </c>
      <c r="J44" s="4"/>
      <c r="K44" s="3"/>
      <c r="L44" s="3"/>
      <c r="M44" s="3"/>
      <c r="N44" s="3"/>
      <c r="O44" s="3"/>
      <c r="P44" s="3"/>
      <c r="Q44" s="3"/>
      <c r="R44" s="3"/>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row>
    <row r="45" spans="1:132" s="1" customFormat="1" ht="33" customHeight="1" x14ac:dyDescent="0.3">
      <c r="A45" s="594"/>
      <c r="B45" s="563" t="s">
        <v>100</v>
      </c>
      <c r="C45" s="584"/>
      <c r="D45" s="595"/>
      <c r="E45" s="580" t="s">
        <v>0</v>
      </c>
      <c r="F45" s="596"/>
      <c r="I45" s="1">
        <f>IF(E38="yes",1,0)</f>
        <v>0</v>
      </c>
      <c r="J45" s="4"/>
      <c r="K45" s="3"/>
      <c r="L45" s="3"/>
      <c r="M45" s="3"/>
      <c r="N45" s="3"/>
      <c r="O45" s="3"/>
      <c r="P45" s="3"/>
      <c r="Q45" s="3"/>
      <c r="R45" s="3"/>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row>
    <row r="46" spans="1:132" s="1" customFormat="1" ht="63.95" customHeight="1" x14ac:dyDescent="0.3">
      <c r="A46" s="597"/>
      <c r="B46" s="598"/>
      <c r="C46" s="739" t="s">
        <v>28</v>
      </c>
      <c r="D46" s="740"/>
      <c r="E46" s="599"/>
      <c r="F46" s="600"/>
      <c r="I46" s="1">
        <f>IF(E39="yes",1,0)</f>
        <v>0</v>
      </c>
      <c r="J46" s="4"/>
      <c r="K46" s="3"/>
      <c r="L46" s="3"/>
      <c r="M46" s="3"/>
      <c r="N46" s="3"/>
      <c r="O46" s="2"/>
      <c r="P46" s="3"/>
      <c r="Q46" s="3"/>
      <c r="R46" s="3"/>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row>
    <row r="47" spans="1:132" s="5" customFormat="1" ht="15.75" customHeight="1" x14ac:dyDescent="0.3">
      <c r="A47" s="600"/>
      <c r="B47" s="566"/>
      <c r="C47" s="601"/>
      <c r="D47" s="602"/>
      <c r="E47" s="601"/>
      <c r="F47" s="601"/>
      <c r="G47" s="3"/>
      <c r="H47" s="3"/>
      <c r="I47" s="3"/>
      <c r="J47" s="3"/>
      <c r="K47" s="3"/>
      <c r="L47" s="3"/>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row>
    <row r="48" spans="1:132" s="5" customFormat="1" ht="15.75" customHeight="1" x14ac:dyDescent="0.3">
      <c r="A48" s="603"/>
      <c r="B48" s="604"/>
      <c r="C48" s="604"/>
      <c r="D48" s="604"/>
      <c r="E48" s="604"/>
      <c r="F48" s="605"/>
      <c r="H48" s="1"/>
      <c r="I48" s="3"/>
      <c r="J48" s="4"/>
      <c r="K48" s="3"/>
      <c r="L48" s="3"/>
      <c r="M48" s="3"/>
      <c r="N48" s="3"/>
      <c r="O48" s="3"/>
      <c r="P48" s="3"/>
      <c r="Q48" s="3"/>
      <c r="R48" s="3"/>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row>
    <row r="49" spans="1:132" s="5" customFormat="1" ht="15.75" customHeight="1" x14ac:dyDescent="0.3">
      <c r="A49" s="517" t="s">
        <v>66</v>
      </c>
      <c r="B49" s="518"/>
      <c r="C49" s="518"/>
      <c r="D49" s="518"/>
      <c r="E49" s="518"/>
      <c r="F49" s="560"/>
      <c r="H49" s="1"/>
      <c r="I49" s="3"/>
      <c r="J49" s="4"/>
      <c r="K49" s="3"/>
      <c r="L49" s="3"/>
      <c r="M49" s="3"/>
      <c r="N49" s="3"/>
      <c r="O49" s="3"/>
      <c r="P49" s="3"/>
      <c r="Q49" s="3"/>
      <c r="R49" s="3"/>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row>
    <row r="50" spans="1:132" s="5" customFormat="1" ht="15.75" customHeight="1" x14ac:dyDescent="0.3">
      <c r="A50" s="57"/>
      <c r="B50" s="57"/>
      <c r="C50" s="57"/>
      <c r="D50" s="57"/>
      <c r="E50" s="76"/>
      <c r="F50" s="39"/>
      <c r="H50" s="1"/>
      <c r="I50" s="3"/>
      <c r="J50" s="4"/>
      <c r="K50" s="3"/>
      <c r="L50" s="3"/>
      <c r="M50" s="3"/>
      <c r="N50" s="3"/>
      <c r="O50" s="3"/>
      <c r="P50" s="3"/>
      <c r="Q50" s="3"/>
      <c r="R50" s="3"/>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row>
    <row r="51" spans="1:132" s="5" customFormat="1" ht="15.75" customHeight="1" x14ac:dyDescent="0.3">
      <c r="A51" s="57"/>
      <c r="B51" s="57"/>
      <c r="C51" s="57"/>
      <c r="D51" s="57"/>
      <c r="E51" s="76"/>
      <c r="F51" s="39"/>
      <c r="H51" s="1"/>
      <c r="I51" s="3"/>
      <c r="J51" s="4"/>
      <c r="K51" s="3"/>
      <c r="L51" s="3"/>
      <c r="M51" s="3"/>
      <c r="N51" s="3"/>
      <c r="O51" s="3"/>
      <c r="P51" s="3"/>
      <c r="Q51" s="3"/>
      <c r="R51" s="3"/>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row>
    <row r="52" spans="1:132" s="5" customFormat="1" ht="15.75" customHeight="1" x14ac:dyDescent="0.3">
      <c r="A52" s="57"/>
      <c r="B52" s="57"/>
      <c r="C52" s="57"/>
      <c r="D52" s="57"/>
      <c r="E52" s="76"/>
      <c r="F52" s="39"/>
      <c r="H52" s="1"/>
      <c r="I52" s="3"/>
      <c r="J52" s="4"/>
      <c r="K52" s="3"/>
      <c r="L52" s="3"/>
      <c r="M52" s="3"/>
      <c r="N52" s="3"/>
      <c r="O52" s="3"/>
      <c r="P52" s="3"/>
      <c r="Q52" s="3"/>
      <c r="R52" s="3"/>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row>
    <row r="53" spans="1:132" s="5" customFormat="1" ht="15.75" customHeight="1" x14ac:dyDescent="0.3">
      <c r="A53" s="57"/>
      <c r="B53" s="57"/>
      <c r="C53" s="57"/>
      <c r="D53" s="57"/>
      <c r="E53" s="76"/>
      <c r="F53" s="39"/>
      <c r="H53" s="1"/>
      <c r="I53" s="3"/>
      <c r="J53" s="4"/>
      <c r="K53" s="3"/>
      <c r="L53" s="3"/>
      <c r="M53" s="3"/>
      <c r="N53" s="3"/>
      <c r="O53" s="3"/>
      <c r="P53" s="3"/>
      <c r="Q53" s="3"/>
      <c r="R53" s="3"/>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row>
    <row r="54" spans="1:132" s="5" customFormat="1" ht="15.75" customHeight="1" x14ac:dyDescent="0.3">
      <c r="A54" s="57"/>
      <c r="B54" s="57"/>
      <c r="C54" s="57"/>
      <c r="D54" s="57"/>
      <c r="E54" s="76"/>
      <c r="F54" s="39"/>
      <c r="H54" s="1"/>
      <c r="I54" s="3"/>
      <c r="J54" s="4"/>
      <c r="K54" s="3"/>
      <c r="L54" s="3"/>
      <c r="M54" s="3"/>
      <c r="N54" s="3"/>
      <c r="O54" s="3"/>
      <c r="P54" s="3"/>
      <c r="Q54" s="3"/>
      <c r="R54" s="3"/>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row>
    <row r="55" spans="1:132" ht="11.25" customHeight="1" x14ac:dyDescent="0.3">
      <c r="A55" s="57"/>
      <c r="B55" s="57"/>
      <c r="C55" s="57"/>
      <c r="D55" s="57"/>
      <c r="E55" s="76"/>
      <c r="G55" s="54"/>
      <c r="H55" s="54"/>
      <c r="I55" s="54"/>
      <c r="J55" s="54"/>
      <c r="K55" s="54"/>
      <c r="L55" s="54"/>
      <c r="M55" s="54"/>
      <c r="N55" s="54"/>
      <c r="O55" s="54"/>
      <c r="P55" s="54"/>
      <c r="Q55" s="54"/>
      <c r="R55" s="54"/>
      <c r="S55" s="54"/>
      <c r="T55" s="54"/>
    </row>
    <row r="56" spans="1:132" x14ac:dyDescent="0.3">
      <c r="A56" s="57"/>
      <c r="B56" s="57"/>
      <c r="C56" s="57"/>
      <c r="D56" s="57"/>
      <c r="E56" s="76"/>
      <c r="G56" s="54"/>
      <c r="H56" s="54"/>
      <c r="I56" s="54"/>
      <c r="J56" s="54"/>
      <c r="K56" s="54"/>
      <c r="L56" s="54"/>
      <c r="M56" s="54"/>
      <c r="N56" s="54"/>
      <c r="O56" s="54"/>
      <c r="P56" s="54"/>
      <c r="Q56" s="54"/>
      <c r="R56" s="54"/>
      <c r="S56" s="54"/>
      <c r="T56" s="54"/>
    </row>
    <row r="57" spans="1:132" x14ac:dyDescent="0.3">
      <c r="A57" s="57"/>
      <c r="B57" s="57"/>
      <c r="C57" s="57"/>
      <c r="D57" s="57"/>
      <c r="E57" s="76"/>
    </row>
    <row r="58" spans="1:132" x14ac:dyDescent="0.3">
      <c r="A58" s="57"/>
      <c r="B58" s="57"/>
      <c r="C58" s="57"/>
      <c r="D58" s="57"/>
      <c r="E58" s="76"/>
    </row>
    <row r="59" spans="1:132" x14ac:dyDescent="0.3">
      <c r="A59" s="57"/>
      <c r="B59" s="57"/>
      <c r="C59" s="57"/>
      <c r="D59" s="57"/>
      <c r="E59" s="76"/>
    </row>
    <row r="60" spans="1:132" x14ac:dyDescent="0.3">
      <c r="A60" s="57"/>
      <c r="B60" s="57"/>
      <c r="C60" s="57"/>
      <c r="D60" s="57"/>
      <c r="E60" s="76"/>
    </row>
    <row r="61" spans="1:132" x14ac:dyDescent="0.3">
      <c r="A61" s="57"/>
      <c r="B61" s="57"/>
      <c r="C61" s="57"/>
      <c r="D61" s="57"/>
      <c r="E61" s="76"/>
    </row>
    <row r="62" spans="1:132" x14ac:dyDescent="0.3">
      <c r="A62" s="57"/>
      <c r="B62" s="57"/>
      <c r="C62" s="57"/>
      <c r="D62" s="57"/>
      <c r="E62" s="76"/>
    </row>
    <row r="63" spans="1:132" x14ac:dyDescent="0.3">
      <c r="A63" s="57"/>
      <c r="B63" s="57"/>
      <c r="C63" s="57"/>
      <c r="D63" s="57"/>
      <c r="E63" s="76"/>
    </row>
    <row r="64" spans="1:132" x14ac:dyDescent="0.3">
      <c r="A64" s="57"/>
      <c r="B64" s="57"/>
      <c r="C64" s="57"/>
      <c r="D64" s="57"/>
      <c r="E64" s="76"/>
    </row>
    <row r="65" spans="1:6" x14ac:dyDescent="0.3">
      <c r="A65" s="57"/>
      <c r="B65" s="57"/>
      <c r="C65" s="57"/>
      <c r="D65" s="57"/>
      <c r="E65" s="76"/>
    </row>
    <row r="66" spans="1:6" x14ac:dyDescent="0.3">
      <c r="A66" s="57"/>
      <c r="B66" s="57"/>
      <c r="C66" s="57"/>
      <c r="D66" s="57"/>
      <c r="E66" s="76"/>
    </row>
    <row r="67" spans="1:6" x14ac:dyDescent="0.3">
      <c r="A67" s="57"/>
      <c r="B67" s="57"/>
      <c r="C67" s="57"/>
      <c r="D67" s="57"/>
      <c r="E67" s="76"/>
    </row>
    <row r="68" spans="1:6" x14ac:dyDescent="0.3">
      <c r="A68" s="57"/>
      <c r="B68" s="57"/>
      <c r="C68" s="57"/>
      <c r="D68" s="57"/>
      <c r="E68" s="76"/>
    </row>
    <row r="69" spans="1:6" x14ac:dyDescent="0.3">
      <c r="A69" s="57"/>
      <c r="B69" s="57"/>
      <c r="C69" s="57"/>
      <c r="D69" s="57"/>
      <c r="E69" s="76"/>
    </row>
    <row r="70" spans="1:6" x14ac:dyDescent="0.3">
      <c r="A70" s="57"/>
      <c r="B70" s="57"/>
      <c r="C70" s="57"/>
      <c r="D70" s="57"/>
      <c r="E70" s="76"/>
    </row>
    <row r="71" spans="1:6" x14ac:dyDescent="0.3">
      <c r="A71" s="57"/>
      <c r="B71" s="57"/>
      <c r="C71" s="57"/>
      <c r="D71" s="57"/>
      <c r="E71" s="76"/>
    </row>
    <row r="72" spans="1:6" x14ac:dyDescent="0.3">
      <c r="A72" s="57"/>
      <c r="B72" s="57"/>
      <c r="C72" s="57"/>
      <c r="D72" s="57"/>
      <c r="E72" s="76"/>
    </row>
    <row r="73" spans="1:6" x14ac:dyDescent="0.3">
      <c r="A73" s="57"/>
      <c r="B73" s="57"/>
      <c r="C73" s="57"/>
      <c r="D73" s="57"/>
      <c r="E73" s="76"/>
    </row>
    <row r="74" spans="1:6" x14ac:dyDescent="0.3">
      <c r="A74" s="57"/>
      <c r="B74" s="57"/>
      <c r="C74" s="57"/>
      <c r="D74" s="57"/>
      <c r="E74" s="76"/>
    </row>
    <row r="75" spans="1:6" x14ac:dyDescent="0.3">
      <c r="A75" s="57"/>
      <c r="B75" s="57"/>
      <c r="C75" s="57"/>
      <c r="D75" s="57"/>
      <c r="E75" s="76"/>
    </row>
    <row r="76" spans="1:6" x14ac:dyDescent="0.3">
      <c r="A76" s="57"/>
      <c r="B76" s="57"/>
      <c r="C76" s="57"/>
      <c r="D76" s="57"/>
      <c r="E76" s="76"/>
    </row>
    <row r="77" spans="1:6" x14ac:dyDescent="0.3">
      <c r="A77" s="57"/>
      <c r="B77" s="57"/>
      <c r="C77" s="57"/>
      <c r="D77" s="57"/>
      <c r="E77" s="76"/>
    </row>
    <row r="78" spans="1:6" x14ac:dyDescent="0.3">
      <c r="A78" s="57"/>
      <c r="B78" s="57"/>
      <c r="C78" s="57"/>
      <c r="D78" s="57"/>
      <c r="E78" s="76"/>
    </row>
    <row r="79" spans="1:6" x14ac:dyDescent="0.3">
      <c r="A79" s="57"/>
      <c r="B79" s="57"/>
      <c r="C79" s="57"/>
      <c r="D79" s="57"/>
      <c r="E79" s="76"/>
    </row>
    <row r="80" spans="1:6" x14ac:dyDescent="0.3">
      <c r="A80" s="57"/>
      <c r="B80" s="57"/>
      <c r="C80" s="57"/>
      <c r="D80" s="57"/>
      <c r="E80" s="76"/>
      <c r="F80" s="445"/>
    </row>
    <row r="81" spans="1:18" x14ac:dyDescent="0.3">
      <c r="A81" s="444" t="s">
        <v>346</v>
      </c>
      <c r="B81" s="445"/>
      <c r="C81" s="445"/>
      <c r="D81" s="445"/>
      <c r="E81" s="445"/>
    </row>
    <row r="82" spans="1:18" x14ac:dyDescent="0.3">
      <c r="A82" s="57"/>
      <c r="B82" s="57"/>
      <c r="C82" s="57"/>
      <c r="D82" s="57"/>
      <c r="E82" s="76"/>
    </row>
    <row r="83" spans="1:18" x14ac:dyDescent="0.3">
      <c r="A83" s="57"/>
      <c r="B83" s="57"/>
      <c r="C83" s="57"/>
      <c r="D83" s="57"/>
      <c r="E83" s="76"/>
    </row>
    <row r="84" spans="1:18" x14ac:dyDescent="0.3">
      <c r="A84" s="57"/>
      <c r="B84" s="57"/>
      <c r="C84" s="57"/>
      <c r="D84" s="57"/>
      <c r="E84" s="76"/>
    </row>
    <row r="85" spans="1:18" x14ac:dyDescent="0.3">
      <c r="A85" s="57"/>
      <c r="B85" s="57"/>
      <c r="C85" s="57"/>
      <c r="D85" s="57"/>
      <c r="E85" s="76"/>
    </row>
    <row r="86" spans="1:18" x14ac:dyDescent="0.3">
      <c r="A86" s="57"/>
      <c r="B86" s="57"/>
      <c r="C86" s="57"/>
      <c r="D86" s="57"/>
      <c r="E86" s="76"/>
    </row>
    <row r="87" spans="1:18" x14ac:dyDescent="0.3">
      <c r="A87" s="57"/>
      <c r="B87" s="57"/>
      <c r="C87" s="57"/>
      <c r="D87" s="57"/>
      <c r="E87" s="76"/>
    </row>
    <row r="88" spans="1:18" x14ac:dyDescent="0.3">
      <c r="A88" s="57"/>
      <c r="B88" s="57"/>
      <c r="C88" s="57"/>
      <c r="D88" s="57"/>
      <c r="E88" s="76"/>
      <c r="G88" s="445"/>
      <c r="H88" s="445"/>
      <c r="I88" s="445"/>
      <c r="J88" s="445"/>
      <c r="K88" s="445"/>
      <c r="L88" s="445"/>
      <c r="M88" s="445"/>
      <c r="N88" s="445"/>
      <c r="O88" s="445"/>
      <c r="P88" s="445"/>
      <c r="Q88" s="445"/>
      <c r="R88" s="445"/>
    </row>
    <row r="89" spans="1:18" x14ac:dyDescent="0.3">
      <c r="A89" s="57"/>
      <c r="B89" s="57"/>
      <c r="C89" s="57"/>
      <c r="D89" s="57"/>
      <c r="E89" s="76"/>
    </row>
    <row r="90" spans="1:18" x14ac:dyDescent="0.3">
      <c r="A90" s="57"/>
      <c r="B90" s="57"/>
      <c r="C90" s="57"/>
      <c r="D90" s="57"/>
      <c r="E90" s="76"/>
    </row>
    <row r="91" spans="1:18" x14ac:dyDescent="0.3">
      <c r="A91" s="57"/>
      <c r="B91" s="57"/>
      <c r="C91" s="57"/>
      <c r="D91" s="57"/>
      <c r="E91" s="76"/>
    </row>
    <row r="92" spans="1:18" x14ac:dyDescent="0.3">
      <c r="A92" s="57"/>
      <c r="B92" s="57"/>
      <c r="C92" s="57"/>
      <c r="D92" s="57"/>
      <c r="E92" s="76"/>
    </row>
    <row r="93" spans="1:18" x14ac:dyDescent="0.3">
      <c r="A93" s="57"/>
      <c r="B93" s="57"/>
      <c r="C93" s="57"/>
      <c r="D93" s="57"/>
      <c r="E93" s="76"/>
    </row>
    <row r="94" spans="1:18" x14ac:dyDescent="0.3">
      <c r="A94" s="57"/>
      <c r="B94" s="57"/>
      <c r="C94" s="57"/>
      <c r="D94" s="57"/>
      <c r="E94" s="76"/>
    </row>
    <row r="95" spans="1:18" x14ac:dyDescent="0.3">
      <c r="A95" s="57"/>
      <c r="B95" s="57"/>
      <c r="C95" s="57"/>
      <c r="D95" s="57"/>
      <c r="E95" s="76"/>
    </row>
    <row r="96" spans="1:18" x14ac:dyDescent="0.3">
      <c r="A96" s="57"/>
      <c r="B96" s="57"/>
      <c r="C96" s="57"/>
      <c r="D96" s="57"/>
      <c r="E96" s="76"/>
    </row>
    <row r="97" spans="1:5" x14ac:dyDescent="0.3">
      <c r="A97" s="57"/>
      <c r="B97" s="57"/>
      <c r="C97" s="57"/>
      <c r="D97" s="57"/>
      <c r="E97" s="76"/>
    </row>
    <row r="98" spans="1:5" x14ac:dyDescent="0.3">
      <c r="A98" s="57"/>
      <c r="B98" s="57"/>
      <c r="C98" s="57"/>
      <c r="D98" s="57"/>
      <c r="E98" s="76"/>
    </row>
    <row r="99" spans="1:5" x14ac:dyDescent="0.3">
      <c r="A99" s="57"/>
      <c r="B99" s="57"/>
      <c r="C99" s="57"/>
      <c r="D99" s="57"/>
      <c r="E99" s="76"/>
    </row>
    <row r="100" spans="1:5" x14ac:dyDescent="0.3">
      <c r="A100" s="57"/>
      <c r="B100" s="57"/>
      <c r="C100" s="57"/>
      <c r="D100" s="57"/>
      <c r="E100" s="76"/>
    </row>
    <row r="101" spans="1:5" x14ac:dyDescent="0.3">
      <c r="A101" s="57"/>
      <c r="B101" s="57"/>
      <c r="C101" s="57"/>
      <c r="D101" s="57"/>
      <c r="E101" s="76"/>
    </row>
    <row r="102" spans="1:5" x14ac:dyDescent="0.3">
      <c r="A102" s="57"/>
      <c r="B102" s="57"/>
      <c r="C102" s="57"/>
      <c r="D102" s="57"/>
      <c r="E102" s="76"/>
    </row>
    <row r="103" spans="1:5" x14ac:dyDescent="0.3">
      <c r="A103" s="57"/>
      <c r="B103" s="57"/>
      <c r="C103" s="57"/>
      <c r="D103" s="57"/>
      <c r="E103" s="76"/>
    </row>
    <row r="104" spans="1:5" x14ac:dyDescent="0.3">
      <c r="A104" s="57"/>
      <c r="B104" s="57"/>
      <c r="C104" s="57"/>
      <c r="D104" s="57"/>
      <c r="E104" s="76"/>
    </row>
    <row r="105" spans="1:5" x14ac:dyDescent="0.3">
      <c r="A105" s="57"/>
      <c r="B105" s="57"/>
      <c r="C105" s="57"/>
      <c r="D105" s="57"/>
      <c r="E105" s="76"/>
    </row>
    <row r="106" spans="1:5" x14ac:dyDescent="0.3">
      <c r="A106" s="57"/>
      <c r="B106" s="57"/>
      <c r="C106" s="57"/>
      <c r="D106" s="57"/>
      <c r="E106" s="76"/>
    </row>
    <row r="107" spans="1:5" x14ac:dyDescent="0.3">
      <c r="A107" s="57"/>
      <c r="B107" s="57"/>
      <c r="C107" s="57"/>
      <c r="D107" s="57"/>
      <c r="E107" s="76"/>
    </row>
    <row r="108" spans="1:5" x14ac:dyDescent="0.3">
      <c r="A108" s="57"/>
      <c r="B108" s="57"/>
      <c r="C108" s="57"/>
      <c r="D108" s="57"/>
      <c r="E108" s="76"/>
    </row>
    <row r="109" spans="1:5" x14ac:dyDescent="0.3">
      <c r="A109" s="57"/>
      <c r="B109" s="57"/>
      <c r="C109" s="57"/>
      <c r="D109" s="57"/>
      <c r="E109" s="76"/>
    </row>
    <row r="110" spans="1:5" x14ac:dyDescent="0.3">
      <c r="A110" s="57"/>
      <c r="B110" s="57"/>
      <c r="C110" s="57"/>
      <c r="D110" s="57"/>
      <c r="E110" s="76"/>
    </row>
    <row r="111" spans="1:5" x14ac:dyDescent="0.3">
      <c r="A111" s="57"/>
      <c r="B111" s="57"/>
      <c r="C111" s="57"/>
      <c r="D111" s="57"/>
      <c r="E111" s="76"/>
    </row>
    <row r="112" spans="1:5" x14ac:dyDescent="0.3">
      <c r="A112" s="57"/>
      <c r="B112" s="57"/>
      <c r="C112" s="57"/>
      <c r="D112" s="57"/>
      <c r="E112" s="76"/>
    </row>
    <row r="113" spans="1:5" x14ac:dyDescent="0.3">
      <c r="A113" s="57"/>
      <c r="B113" s="57"/>
      <c r="C113" s="57"/>
      <c r="D113" s="57"/>
      <c r="E113" s="76"/>
    </row>
    <row r="114" spans="1:5" x14ac:dyDescent="0.3">
      <c r="A114" s="57"/>
      <c r="B114" s="57"/>
      <c r="C114" s="57"/>
      <c r="D114" s="57"/>
      <c r="E114" s="76"/>
    </row>
    <row r="115" spans="1:5" x14ac:dyDescent="0.3">
      <c r="A115" s="57"/>
      <c r="B115" s="57"/>
      <c r="C115" s="57"/>
      <c r="D115" s="57"/>
      <c r="E115" s="76"/>
    </row>
    <row r="116" spans="1:5" x14ac:dyDescent="0.3">
      <c r="A116" s="57"/>
      <c r="B116" s="57"/>
      <c r="C116" s="57"/>
      <c r="D116" s="57"/>
      <c r="E116" s="76"/>
    </row>
    <row r="117" spans="1:5" x14ac:dyDescent="0.3">
      <c r="A117" s="57"/>
      <c r="B117" s="57"/>
      <c r="C117" s="57"/>
      <c r="D117" s="57"/>
      <c r="E117" s="76"/>
    </row>
    <row r="118" spans="1:5" x14ac:dyDescent="0.3">
      <c r="A118" s="57"/>
      <c r="B118" s="57"/>
      <c r="C118" s="57"/>
      <c r="D118" s="57"/>
      <c r="E118" s="76"/>
    </row>
    <row r="119" spans="1:5" x14ac:dyDescent="0.3">
      <c r="A119" s="57"/>
      <c r="B119" s="57"/>
      <c r="C119" s="57"/>
      <c r="D119" s="57"/>
      <c r="E119" s="76"/>
    </row>
    <row r="120" spans="1:5" x14ac:dyDescent="0.3">
      <c r="A120" s="57"/>
      <c r="B120" s="57"/>
      <c r="C120" s="57"/>
      <c r="D120" s="57"/>
      <c r="E120" s="76"/>
    </row>
    <row r="121" spans="1:5" x14ac:dyDescent="0.3">
      <c r="A121" s="57"/>
      <c r="B121" s="57"/>
      <c r="C121" s="57"/>
      <c r="D121" s="57"/>
      <c r="E121" s="76"/>
    </row>
    <row r="122" spans="1:5" x14ac:dyDescent="0.3">
      <c r="A122" s="57"/>
      <c r="B122" s="57"/>
      <c r="C122" s="57"/>
      <c r="D122" s="57"/>
      <c r="E122" s="76"/>
    </row>
    <row r="123" spans="1:5" x14ac:dyDescent="0.3">
      <c r="A123" s="57"/>
      <c r="B123" s="57"/>
      <c r="C123" s="57"/>
      <c r="D123" s="57"/>
      <c r="E123" s="76"/>
    </row>
    <row r="124" spans="1:5" x14ac:dyDescent="0.3">
      <c r="A124" s="57"/>
      <c r="B124" s="57"/>
      <c r="C124" s="57"/>
      <c r="D124" s="57"/>
      <c r="E124" s="76"/>
    </row>
    <row r="125" spans="1:5" x14ac:dyDescent="0.3">
      <c r="A125" s="57"/>
      <c r="B125" s="57"/>
      <c r="C125" s="57"/>
      <c r="D125" s="57"/>
      <c r="E125" s="76"/>
    </row>
    <row r="126" spans="1:5" x14ac:dyDescent="0.3">
      <c r="A126" s="57"/>
      <c r="B126" s="57"/>
      <c r="C126" s="57"/>
      <c r="D126" s="57"/>
      <c r="E126" s="76"/>
    </row>
    <row r="127" spans="1:5" x14ac:dyDescent="0.3">
      <c r="A127" s="57"/>
      <c r="B127" s="57"/>
      <c r="C127" s="57"/>
      <c r="D127" s="57"/>
      <c r="E127" s="76"/>
    </row>
    <row r="128" spans="1:5" x14ac:dyDescent="0.3">
      <c r="A128" s="57"/>
      <c r="B128" s="57"/>
      <c r="C128" s="57"/>
      <c r="D128" s="57"/>
      <c r="E128" s="76"/>
    </row>
    <row r="129" spans="1:5" x14ac:dyDescent="0.3">
      <c r="A129" s="57"/>
      <c r="B129" s="57"/>
      <c r="C129" s="57"/>
      <c r="D129" s="57"/>
      <c r="E129" s="76"/>
    </row>
    <row r="130" spans="1:5" x14ac:dyDescent="0.3">
      <c r="A130" s="57"/>
      <c r="B130" s="57"/>
      <c r="C130" s="57"/>
      <c r="D130" s="57"/>
      <c r="E130" s="76"/>
    </row>
    <row r="131" spans="1:5" x14ac:dyDescent="0.3">
      <c r="A131" s="57"/>
      <c r="B131" s="57"/>
      <c r="C131" s="57"/>
      <c r="D131" s="57"/>
      <c r="E131" s="76"/>
    </row>
    <row r="132" spans="1:5" x14ac:dyDescent="0.3">
      <c r="A132" s="57"/>
      <c r="B132" s="57"/>
      <c r="C132" s="57"/>
      <c r="D132" s="57"/>
      <c r="E132" s="76"/>
    </row>
    <row r="133" spans="1:5" x14ac:dyDescent="0.3">
      <c r="A133" s="57"/>
      <c r="B133" s="57"/>
      <c r="C133" s="57"/>
      <c r="D133" s="57"/>
      <c r="E133" s="76"/>
    </row>
    <row r="134" spans="1:5" x14ac:dyDescent="0.3">
      <c r="A134" s="57"/>
      <c r="B134" s="57"/>
      <c r="C134" s="57"/>
      <c r="D134" s="57"/>
      <c r="E134" s="76"/>
    </row>
    <row r="135" spans="1:5" x14ac:dyDescent="0.3">
      <c r="A135" s="57"/>
      <c r="B135" s="57"/>
      <c r="C135" s="57"/>
      <c r="D135" s="57"/>
      <c r="E135" s="76"/>
    </row>
    <row r="136" spans="1:5" x14ac:dyDescent="0.3">
      <c r="A136" s="57"/>
      <c r="B136" s="57"/>
      <c r="C136" s="57"/>
      <c r="D136" s="57"/>
      <c r="E136" s="76"/>
    </row>
    <row r="137" spans="1:5" x14ac:dyDescent="0.3">
      <c r="A137" s="57"/>
      <c r="B137" s="57"/>
      <c r="C137" s="57"/>
      <c r="D137" s="57"/>
      <c r="E137" s="76"/>
    </row>
    <row r="138" spans="1:5" x14ac:dyDescent="0.3">
      <c r="A138" s="57"/>
      <c r="B138" s="57"/>
      <c r="C138" s="57"/>
      <c r="D138" s="57"/>
      <c r="E138" s="76"/>
    </row>
    <row r="139" spans="1:5" x14ac:dyDescent="0.3">
      <c r="A139" s="57"/>
      <c r="B139" s="57"/>
      <c r="C139" s="57"/>
      <c r="D139" s="57"/>
      <c r="E139" s="76"/>
    </row>
    <row r="140" spans="1:5" x14ac:dyDescent="0.3">
      <c r="A140" s="57"/>
      <c r="B140" s="57"/>
      <c r="C140" s="57"/>
      <c r="D140" s="57"/>
      <c r="E140" s="76"/>
    </row>
    <row r="141" spans="1:5" x14ac:dyDescent="0.3">
      <c r="A141" s="57"/>
      <c r="B141" s="57"/>
      <c r="C141" s="57"/>
      <c r="D141" s="57"/>
      <c r="E141" s="76"/>
    </row>
    <row r="142" spans="1:5" x14ac:dyDescent="0.3">
      <c r="A142" s="57"/>
      <c r="B142" s="57"/>
      <c r="C142" s="57"/>
      <c r="D142" s="57"/>
      <c r="E142" s="76"/>
    </row>
    <row r="143" spans="1:5" x14ac:dyDescent="0.3">
      <c r="A143" s="57"/>
      <c r="B143" s="57"/>
      <c r="C143" s="57"/>
      <c r="D143" s="57"/>
      <c r="E143" s="76"/>
    </row>
    <row r="144" spans="1:5" x14ac:dyDescent="0.3">
      <c r="A144" s="57"/>
      <c r="B144" s="57"/>
      <c r="C144" s="57"/>
      <c r="D144" s="57"/>
      <c r="E144" s="76"/>
    </row>
    <row r="145" spans="1:5" x14ac:dyDescent="0.3">
      <c r="A145" s="57"/>
      <c r="B145" s="57"/>
      <c r="C145" s="57"/>
      <c r="D145" s="57"/>
      <c r="E145" s="76"/>
    </row>
    <row r="146" spans="1:5" x14ac:dyDescent="0.3">
      <c r="A146" s="57"/>
      <c r="B146" s="57"/>
      <c r="C146" s="57"/>
      <c r="D146" s="57"/>
      <c r="E146" s="76"/>
    </row>
    <row r="147" spans="1:5" x14ac:dyDescent="0.3">
      <c r="A147" s="57"/>
      <c r="B147" s="57"/>
      <c r="C147" s="57"/>
      <c r="D147" s="57"/>
      <c r="E147" s="76"/>
    </row>
    <row r="148" spans="1:5" x14ac:dyDescent="0.3">
      <c r="A148" s="57"/>
      <c r="B148" s="57"/>
      <c r="C148" s="57"/>
      <c r="D148" s="57"/>
      <c r="E148" s="76"/>
    </row>
    <row r="149" spans="1:5" x14ac:dyDescent="0.3">
      <c r="A149" s="57"/>
      <c r="B149" s="57"/>
      <c r="C149" s="57"/>
      <c r="D149" s="57"/>
      <c r="E149" s="76"/>
    </row>
    <row r="150" spans="1:5" x14ac:dyDescent="0.3">
      <c r="A150" s="57"/>
      <c r="B150" s="57"/>
      <c r="C150" s="57"/>
      <c r="D150" s="57"/>
      <c r="E150" s="76"/>
    </row>
    <row r="151" spans="1:5" x14ac:dyDescent="0.3">
      <c r="A151" s="57"/>
      <c r="B151" s="57"/>
      <c r="C151" s="57"/>
      <c r="D151" s="57"/>
      <c r="E151" s="76"/>
    </row>
    <row r="152" spans="1:5" x14ac:dyDescent="0.3">
      <c r="A152" s="57"/>
      <c r="B152" s="57"/>
      <c r="C152" s="57"/>
      <c r="D152" s="57"/>
      <c r="E152" s="76"/>
    </row>
    <row r="153" spans="1:5" x14ac:dyDescent="0.3">
      <c r="A153" s="57"/>
      <c r="B153" s="57"/>
      <c r="C153" s="57"/>
      <c r="D153" s="57"/>
      <c r="E153" s="76"/>
    </row>
    <row r="154" spans="1:5" x14ac:dyDescent="0.3">
      <c r="A154" s="57"/>
      <c r="B154" s="57"/>
      <c r="C154" s="57"/>
      <c r="D154" s="57"/>
      <c r="E154" s="76"/>
    </row>
    <row r="155" spans="1:5" x14ac:dyDescent="0.3">
      <c r="A155" s="57"/>
      <c r="B155" s="57"/>
      <c r="C155" s="57"/>
      <c r="D155" s="57"/>
      <c r="E155" s="76"/>
    </row>
    <row r="156" spans="1:5" x14ac:dyDescent="0.3">
      <c r="A156" s="57"/>
      <c r="B156" s="57"/>
      <c r="C156" s="57"/>
      <c r="D156" s="57"/>
      <c r="E156" s="76"/>
    </row>
    <row r="157" spans="1:5" x14ac:dyDescent="0.3">
      <c r="A157" s="57"/>
      <c r="B157" s="57"/>
      <c r="C157" s="57"/>
      <c r="D157" s="57"/>
      <c r="E157" s="76"/>
    </row>
    <row r="158" spans="1:5" x14ac:dyDescent="0.3">
      <c r="A158" s="57"/>
      <c r="B158" s="57"/>
      <c r="C158" s="57"/>
      <c r="D158" s="57"/>
      <c r="E158" s="76"/>
    </row>
    <row r="159" spans="1:5" x14ac:dyDescent="0.3">
      <c r="A159" s="57"/>
      <c r="B159" s="57"/>
      <c r="C159" s="57"/>
      <c r="D159" s="57"/>
      <c r="E159" s="76"/>
    </row>
    <row r="160" spans="1:5" x14ac:dyDescent="0.3">
      <c r="A160" s="57"/>
      <c r="B160" s="57"/>
      <c r="C160" s="57"/>
      <c r="D160" s="57"/>
      <c r="E160" s="76"/>
    </row>
    <row r="161" spans="1:5" x14ac:dyDescent="0.3">
      <c r="A161" s="57"/>
      <c r="B161" s="57"/>
      <c r="C161" s="57"/>
      <c r="D161" s="57"/>
      <c r="E161" s="76"/>
    </row>
    <row r="162" spans="1:5" x14ac:dyDescent="0.3">
      <c r="A162" s="57"/>
      <c r="B162" s="57"/>
      <c r="C162" s="57"/>
      <c r="D162" s="57"/>
      <c r="E162" s="76"/>
    </row>
    <row r="163" spans="1:5" x14ac:dyDescent="0.3">
      <c r="A163" s="57"/>
      <c r="B163" s="57"/>
      <c r="C163" s="57"/>
      <c r="D163" s="57"/>
      <c r="E163" s="76"/>
    </row>
    <row r="164" spans="1:5" x14ac:dyDescent="0.3">
      <c r="A164" s="57"/>
      <c r="B164" s="57"/>
      <c r="C164" s="57"/>
      <c r="D164" s="57"/>
      <c r="E164" s="76"/>
    </row>
    <row r="165" spans="1:5" x14ac:dyDescent="0.3">
      <c r="A165" s="57"/>
      <c r="B165" s="57"/>
      <c r="C165" s="57"/>
      <c r="D165" s="57"/>
      <c r="E165" s="76"/>
    </row>
    <row r="166" spans="1:5" x14ac:dyDescent="0.3">
      <c r="A166" s="57"/>
      <c r="B166" s="57"/>
      <c r="C166" s="57"/>
      <c r="D166" s="57"/>
      <c r="E166" s="76"/>
    </row>
    <row r="167" spans="1:5" x14ac:dyDescent="0.3">
      <c r="A167" s="57"/>
      <c r="B167" s="57"/>
      <c r="C167" s="57"/>
      <c r="D167" s="57"/>
      <c r="E167" s="76"/>
    </row>
    <row r="168" spans="1:5" x14ac:dyDescent="0.3">
      <c r="A168" s="57"/>
      <c r="B168" s="57"/>
      <c r="C168" s="57"/>
      <c r="D168" s="57"/>
      <c r="E168" s="76"/>
    </row>
    <row r="169" spans="1:5" x14ac:dyDescent="0.3">
      <c r="A169" s="57"/>
      <c r="B169" s="57"/>
      <c r="C169" s="57"/>
      <c r="D169" s="57"/>
      <c r="E169" s="76"/>
    </row>
    <row r="170" spans="1:5" x14ac:dyDescent="0.3">
      <c r="A170" s="57"/>
      <c r="B170" s="57"/>
      <c r="C170" s="57"/>
      <c r="D170" s="57"/>
      <c r="E170" s="76"/>
    </row>
    <row r="171" spans="1:5" x14ac:dyDescent="0.3">
      <c r="A171" s="57"/>
      <c r="B171" s="57"/>
      <c r="C171" s="57"/>
      <c r="D171" s="57"/>
      <c r="E171" s="76"/>
    </row>
    <row r="172" spans="1:5" x14ac:dyDescent="0.3">
      <c r="A172" s="57"/>
      <c r="B172" s="57"/>
      <c r="C172" s="57"/>
      <c r="D172" s="57"/>
      <c r="E172" s="76"/>
    </row>
    <row r="173" spans="1:5" x14ac:dyDescent="0.3">
      <c r="A173" s="57"/>
      <c r="B173" s="57"/>
      <c r="C173" s="57"/>
      <c r="D173" s="57"/>
      <c r="E173" s="76"/>
    </row>
    <row r="174" spans="1:5" x14ac:dyDescent="0.3">
      <c r="A174" s="57"/>
      <c r="B174" s="57"/>
      <c r="C174" s="57"/>
      <c r="D174" s="57"/>
      <c r="E174" s="76"/>
    </row>
    <row r="175" spans="1:5" x14ac:dyDescent="0.3">
      <c r="A175" s="57"/>
      <c r="B175" s="57"/>
      <c r="C175" s="57"/>
      <c r="D175" s="57"/>
      <c r="E175" s="76"/>
    </row>
    <row r="176" spans="1:5" x14ac:dyDescent="0.3">
      <c r="A176" s="57"/>
      <c r="B176" s="57"/>
      <c r="C176" s="57"/>
      <c r="D176" s="57"/>
      <c r="E176" s="76"/>
    </row>
    <row r="177" spans="1:5" x14ac:dyDescent="0.3">
      <c r="A177" s="57"/>
      <c r="B177" s="57"/>
      <c r="C177" s="57"/>
      <c r="D177" s="57"/>
      <c r="E177" s="76"/>
    </row>
    <row r="178" spans="1:5" x14ac:dyDescent="0.3">
      <c r="A178" s="57"/>
      <c r="B178" s="57"/>
      <c r="C178" s="57"/>
      <c r="D178" s="57"/>
      <c r="E178" s="76"/>
    </row>
    <row r="179" spans="1:5" x14ac:dyDescent="0.3">
      <c r="A179" s="57"/>
      <c r="B179" s="57"/>
      <c r="C179" s="57"/>
      <c r="D179" s="57"/>
      <c r="E179" s="76"/>
    </row>
    <row r="180" spans="1:5" x14ac:dyDescent="0.3">
      <c r="A180" s="57"/>
      <c r="B180" s="57"/>
      <c r="C180" s="57"/>
      <c r="D180" s="57"/>
      <c r="E180" s="76"/>
    </row>
    <row r="181" spans="1:5" x14ac:dyDescent="0.3">
      <c r="A181" s="57"/>
      <c r="B181" s="57"/>
      <c r="C181" s="57"/>
      <c r="D181" s="57"/>
      <c r="E181" s="76"/>
    </row>
    <row r="182" spans="1:5" x14ac:dyDescent="0.3">
      <c r="A182" s="57"/>
      <c r="B182" s="57"/>
      <c r="C182" s="57"/>
      <c r="D182" s="57"/>
      <c r="E182" s="76"/>
    </row>
    <row r="183" spans="1:5" x14ac:dyDescent="0.3">
      <c r="A183" s="57"/>
      <c r="B183" s="57"/>
      <c r="C183" s="57"/>
      <c r="D183" s="57"/>
      <c r="E183" s="76"/>
    </row>
    <row r="184" spans="1:5" x14ac:dyDescent="0.3">
      <c r="A184" s="57"/>
      <c r="B184" s="57"/>
      <c r="C184" s="57"/>
      <c r="D184" s="57"/>
      <c r="E184" s="76"/>
    </row>
    <row r="185" spans="1:5" x14ac:dyDescent="0.3">
      <c r="A185" s="57"/>
      <c r="B185" s="57"/>
      <c r="C185" s="57"/>
      <c r="D185" s="57"/>
      <c r="E185" s="76"/>
    </row>
    <row r="186" spans="1:5" x14ac:dyDescent="0.3">
      <c r="A186" s="57"/>
      <c r="B186" s="57"/>
      <c r="C186" s="57"/>
      <c r="D186" s="57"/>
      <c r="E186" s="76"/>
    </row>
    <row r="187" spans="1:5" x14ac:dyDescent="0.3">
      <c r="A187" s="57"/>
      <c r="B187" s="57"/>
      <c r="C187" s="57"/>
      <c r="D187" s="57"/>
      <c r="E187" s="76"/>
    </row>
    <row r="188" spans="1:5" x14ac:dyDescent="0.3">
      <c r="A188" s="57"/>
      <c r="B188" s="57"/>
      <c r="C188" s="57"/>
      <c r="D188" s="57"/>
      <c r="E188" s="76"/>
    </row>
    <row r="189" spans="1:5" x14ac:dyDescent="0.3">
      <c r="A189" s="57"/>
      <c r="B189" s="57"/>
      <c r="C189" s="57"/>
      <c r="D189" s="57"/>
      <c r="E189" s="76"/>
    </row>
    <row r="190" spans="1:5" x14ac:dyDescent="0.3">
      <c r="A190" s="57"/>
      <c r="B190" s="57"/>
      <c r="C190" s="57"/>
      <c r="D190" s="57"/>
      <c r="E190" s="76"/>
    </row>
    <row r="191" spans="1:5" x14ac:dyDescent="0.3">
      <c r="A191" s="57"/>
      <c r="B191" s="57"/>
      <c r="C191" s="57"/>
      <c r="D191" s="57"/>
      <c r="E191" s="76"/>
    </row>
    <row r="192" spans="1:5" x14ac:dyDescent="0.3">
      <c r="A192" s="57"/>
      <c r="B192" s="57"/>
      <c r="C192" s="57"/>
      <c r="D192" s="57"/>
      <c r="E192" s="76"/>
    </row>
    <row r="193" spans="1:5" x14ac:dyDescent="0.3">
      <c r="A193" s="57"/>
      <c r="B193" s="57"/>
      <c r="C193" s="57"/>
      <c r="D193" s="57"/>
      <c r="E193" s="76"/>
    </row>
    <row r="194" spans="1:5" x14ac:dyDescent="0.3">
      <c r="A194" s="57"/>
      <c r="B194" s="57"/>
      <c r="C194" s="57"/>
      <c r="D194" s="57"/>
      <c r="E194" s="76"/>
    </row>
    <row r="195" spans="1:5" x14ac:dyDescent="0.3">
      <c r="A195" s="57"/>
      <c r="B195" s="57"/>
      <c r="C195" s="57"/>
      <c r="D195" s="57"/>
      <c r="E195" s="76"/>
    </row>
    <row r="196" spans="1:5" x14ac:dyDescent="0.3">
      <c r="A196" s="57"/>
      <c r="B196" s="57"/>
      <c r="C196" s="57"/>
      <c r="D196" s="57"/>
      <c r="E196" s="76"/>
    </row>
    <row r="197" spans="1:5" x14ac:dyDescent="0.3">
      <c r="A197" s="57"/>
      <c r="B197" s="57"/>
      <c r="C197" s="57"/>
      <c r="D197" s="57"/>
      <c r="E197" s="76"/>
    </row>
    <row r="198" spans="1:5" x14ac:dyDescent="0.3">
      <c r="A198" s="57"/>
      <c r="B198" s="57"/>
      <c r="C198" s="57"/>
      <c r="D198" s="57"/>
      <c r="E198" s="76"/>
    </row>
    <row r="199" spans="1:5" x14ac:dyDescent="0.3">
      <c r="A199" s="57"/>
      <c r="B199" s="57"/>
      <c r="C199" s="57"/>
      <c r="D199" s="57"/>
      <c r="E199" s="76"/>
    </row>
    <row r="200" spans="1:5" x14ac:dyDescent="0.3">
      <c r="A200" s="57"/>
      <c r="B200" s="57"/>
      <c r="C200" s="57"/>
      <c r="D200" s="57"/>
      <c r="E200" s="76"/>
    </row>
    <row r="201" spans="1:5" x14ac:dyDescent="0.3">
      <c r="A201" s="57"/>
      <c r="B201" s="57"/>
      <c r="C201" s="57"/>
      <c r="D201" s="57"/>
      <c r="E201" s="76"/>
    </row>
    <row r="202" spans="1:5" x14ac:dyDescent="0.3">
      <c r="A202" s="57"/>
      <c r="B202" s="57"/>
      <c r="C202" s="57"/>
      <c r="D202" s="57"/>
      <c r="E202" s="76"/>
    </row>
    <row r="203" spans="1:5" x14ac:dyDescent="0.3">
      <c r="A203" s="57"/>
      <c r="B203" s="57"/>
      <c r="C203" s="57"/>
      <c r="D203" s="57"/>
      <c r="E203" s="76"/>
    </row>
    <row r="204" spans="1:5" x14ac:dyDescent="0.3">
      <c r="A204" s="57"/>
      <c r="B204" s="57"/>
      <c r="C204" s="57"/>
      <c r="D204" s="57"/>
      <c r="E204" s="76"/>
    </row>
    <row r="205" spans="1:5" x14ac:dyDescent="0.3">
      <c r="A205" s="57"/>
      <c r="B205" s="57"/>
      <c r="C205" s="57"/>
      <c r="D205" s="57"/>
      <c r="E205" s="76"/>
    </row>
    <row r="206" spans="1:5" x14ac:dyDescent="0.3">
      <c r="A206" s="57"/>
      <c r="B206" s="57"/>
      <c r="C206" s="57"/>
      <c r="D206" s="57"/>
      <c r="E206" s="76"/>
    </row>
    <row r="207" spans="1:5" x14ac:dyDescent="0.3">
      <c r="A207" s="57"/>
      <c r="B207" s="57"/>
      <c r="C207" s="57"/>
      <c r="D207" s="57"/>
      <c r="E207" s="76"/>
    </row>
    <row r="208" spans="1:5" x14ac:dyDescent="0.3">
      <c r="A208" s="57"/>
      <c r="B208" s="57"/>
      <c r="C208" s="57"/>
      <c r="D208" s="57"/>
      <c r="E208" s="76"/>
    </row>
    <row r="209" spans="1:5" x14ac:dyDescent="0.3">
      <c r="A209" s="57"/>
      <c r="B209" s="57"/>
      <c r="C209" s="57"/>
      <c r="D209" s="57"/>
      <c r="E209" s="76"/>
    </row>
    <row r="210" spans="1:5" x14ac:dyDescent="0.3">
      <c r="A210" s="57"/>
      <c r="B210" s="57"/>
      <c r="C210" s="57"/>
      <c r="D210" s="57"/>
      <c r="E210" s="76"/>
    </row>
    <row r="211" spans="1:5" x14ac:dyDescent="0.3">
      <c r="A211" s="57"/>
      <c r="B211" s="57"/>
      <c r="C211" s="57"/>
      <c r="D211" s="57"/>
      <c r="E211" s="76"/>
    </row>
    <row r="212" spans="1:5" x14ac:dyDescent="0.3">
      <c r="A212" s="57"/>
      <c r="B212" s="57"/>
      <c r="C212" s="57"/>
      <c r="D212" s="57"/>
      <c r="E212" s="76"/>
    </row>
    <row r="213" spans="1:5" x14ac:dyDescent="0.3">
      <c r="A213" s="57"/>
      <c r="B213" s="57"/>
      <c r="C213" s="57"/>
      <c r="D213" s="57"/>
      <c r="E213" s="76"/>
    </row>
    <row r="214" spans="1:5" x14ac:dyDescent="0.3">
      <c r="A214" s="57"/>
      <c r="B214" s="57"/>
      <c r="C214" s="57"/>
      <c r="D214" s="57"/>
      <c r="E214" s="76"/>
    </row>
    <row r="215" spans="1:5" x14ac:dyDescent="0.3">
      <c r="A215" s="57"/>
      <c r="B215" s="57"/>
      <c r="C215" s="57"/>
      <c r="D215" s="57"/>
      <c r="E215" s="76"/>
    </row>
    <row r="216" spans="1:5" x14ac:dyDescent="0.3">
      <c r="A216" s="57"/>
      <c r="B216" s="57"/>
      <c r="C216" s="57"/>
      <c r="D216" s="57"/>
      <c r="E216" s="76"/>
    </row>
    <row r="217" spans="1:5" x14ac:dyDescent="0.3">
      <c r="A217" s="57"/>
      <c r="B217" s="57"/>
      <c r="C217" s="57"/>
      <c r="D217" s="57"/>
      <c r="E217" s="76"/>
    </row>
    <row r="218" spans="1:5" x14ac:dyDescent="0.3">
      <c r="A218" s="57"/>
      <c r="B218" s="57"/>
      <c r="C218" s="57"/>
      <c r="D218" s="57"/>
      <c r="E218" s="76"/>
    </row>
    <row r="219" spans="1:5" x14ac:dyDescent="0.3">
      <c r="A219" s="57"/>
      <c r="B219" s="57"/>
      <c r="C219" s="57"/>
      <c r="D219" s="57"/>
      <c r="E219" s="76"/>
    </row>
    <row r="220" spans="1:5" x14ac:dyDescent="0.3">
      <c r="A220" s="57"/>
      <c r="B220" s="57"/>
      <c r="C220" s="57"/>
      <c r="D220" s="57"/>
      <c r="E220" s="76"/>
    </row>
    <row r="221" spans="1:5" x14ac:dyDescent="0.3">
      <c r="A221" s="57"/>
      <c r="B221" s="57"/>
      <c r="C221" s="57"/>
      <c r="D221" s="57"/>
      <c r="E221" s="76"/>
    </row>
    <row r="222" spans="1:5" x14ac:dyDescent="0.3">
      <c r="A222" s="57"/>
      <c r="B222" s="57"/>
      <c r="C222" s="57"/>
      <c r="D222" s="57"/>
      <c r="E222" s="76"/>
    </row>
    <row r="223" spans="1:5" x14ac:dyDescent="0.3">
      <c r="A223" s="57"/>
      <c r="B223" s="57"/>
      <c r="C223" s="57"/>
      <c r="D223" s="57"/>
      <c r="E223" s="76"/>
    </row>
    <row r="224" spans="1:5" x14ac:dyDescent="0.3">
      <c r="A224" s="57"/>
      <c r="B224" s="57"/>
      <c r="C224" s="57"/>
      <c r="D224" s="57"/>
      <c r="E224" s="76"/>
    </row>
    <row r="225" spans="1:5" x14ac:dyDescent="0.3">
      <c r="A225" s="57"/>
      <c r="B225" s="57"/>
      <c r="C225" s="57"/>
      <c r="D225" s="57"/>
      <c r="E225" s="76"/>
    </row>
    <row r="226" spans="1:5" x14ac:dyDescent="0.3">
      <c r="A226" s="57"/>
      <c r="B226" s="57"/>
      <c r="C226" s="57"/>
      <c r="D226" s="57"/>
      <c r="E226" s="76"/>
    </row>
    <row r="227" spans="1:5" x14ac:dyDescent="0.3">
      <c r="A227" s="57"/>
      <c r="B227" s="57"/>
      <c r="C227" s="57"/>
      <c r="D227" s="57"/>
      <c r="E227" s="76"/>
    </row>
    <row r="228" spans="1:5" x14ac:dyDescent="0.3">
      <c r="A228" s="57"/>
      <c r="B228" s="57"/>
      <c r="C228" s="57"/>
      <c r="D228" s="57"/>
      <c r="E228" s="76"/>
    </row>
    <row r="229" spans="1:5" x14ac:dyDescent="0.3">
      <c r="A229" s="57"/>
      <c r="B229" s="57"/>
      <c r="C229" s="57"/>
      <c r="D229" s="57"/>
      <c r="E229" s="76"/>
    </row>
    <row r="230" spans="1:5" x14ac:dyDescent="0.3">
      <c r="A230" s="57"/>
      <c r="B230" s="57"/>
      <c r="C230" s="57"/>
      <c r="D230" s="57"/>
      <c r="E230" s="76"/>
    </row>
    <row r="231" spans="1:5" x14ac:dyDescent="0.3">
      <c r="A231" s="57"/>
      <c r="B231" s="57"/>
      <c r="C231" s="57"/>
      <c r="D231" s="57"/>
      <c r="E231" s="76"/>
    </row>
    <row r="232" spans="1:5" x14ac:dyDescent="0.3">
      <c r="A232" s="57"/>
      <c r="B232" s="57"/>
      <c r="C232" s="57"/>
      <c r="D232" s="57"/>
      <c r="E232" s="76"/>
    </row>
    <row r="233" spans="1:5" x14ac:dyDescent="0.3">
      <c r="A233" s="57"/>
      <c r="B233" s="57"/>
      <c r="C233" s="57"/>
      <c r="D233" s="57"/>
      <c r="E233" s="76"/>
    </row>
    <row r="234" spans="1:5" x14ac:dyDescent="0.3">
      <c r="A234" s="57"/>
      <c r="B234" s="57"/>
      <c r="C234" s="57"/>
      <c r="D234" s="57"/>
      <c r="E234" s="76"/>
    </row>
    <row r="235" spans="1:5" x14ac:dyDescent="0.3">
      <c r="A235" s="57"/>
      <c r="B235" s="57"/>
      <c r="C235" s="57"/>
      <c r="D235" s="57"/>
      <c r="E235" s="76"/>
    </row>
    <row r="236" spans="1:5" x14ac:dyDescent="0.3">
      <c r="A236" s="57"/>
      <c r="B236" s="57"/>
      <c r="C236" s="57"/>
      <c r="D236" s="57"/>
      <c r="E236" s="76"/>
    </row>
    <row r="237" spans="1:5" x14ac:dyDescent="0.3">
      <c r="A237" s="57"/>
      <c r="B237" s="57"/>
      <c r="C237" s="57"/>
      <c r="D237" s="57"/>
      <c r="E237" s="76"/>
    </row>
    <row r="238" spans="1:5" x14ac:dyDescent="0.3">
      <c r="A238" s="57"/>
      <c r="B238" s="57"/>
      <c r="C238" s="57"/>
      <c r="D238" s="57"/>
      <c r="E238" s="76"/>
    </row>
    <row r="239" spans="1:5" x14ac:dyDescent="0.3">
      <c r="A239" s="57"/>
      <c r="B239" s="57"/>
      <c r="C239" s="57"/>
      <c r="D239" s="57"/>
      <c r="E239" s="76"/>
    </row>
    <row r="240" spans="1:5" x14ac:dyDescent="0.3">
      <c r="A240" s="57"/>
      <c r="B240" s="57"/>
      <c r="C240" s="57"/>
      <c r="D240" s="57"/>
      <c r="E240" s="76"/>
    </row>
    <row r="241" spans="1:5" x14ac:dyDescent="0.3">
      <c r="A241" s="57"/>
      <c r="B241" s="57"/>
      <c r="C241" s="57"/>
      <c r="D241" s="57"/>
      <c r="E241" s="76"/>
    </row>
    <row r="242" spans="1:5" x14ac:dyDescent="0.3">
      <c r="A242" s="57"/>
      <c r="B242" s="57"/>
      <c r="C242" s="57"/>
      <c r="D242" s="57"/>
      <c r="E242" s="76"/>
    </row>
    <row r="243" spans="1:5" x14ac:dyDescent="0.3">
      <c r="A243" s="57"/>
      <c r="B243" s="57"/>
      <c r="C243" s="57"/>
      <c r="D243" s="57"/>
      <c r="E243" s="76"/>
    </row>
    <row r="244" spans="1:5" x14ac:dyDescent="0.3">
      <c r="A244" s="57"/>
      <c r="B244" s="57"/>
      <c r="C244" s="57"/>
      <c r="D244" s="57"/>
      <c r="E244" s="76"/>
    </row>
    <row r="245" spans="1:5" x14ac:dyDescent="0.3">
      <c r="A245" s="57"/>
      <c r="B245" s="57"/>
      <c r="C245" s="57"/>
      <c r="D245" s="57"/>
      <c r="E245" s="76"/>
    </row>
    <row r="246" spans="1:5" x14ac:dyDescent="0.3">
      <c r="A246" s="57"/>
      <c r="B246" s="57"/>
      <c r="C246" s="57"/>
      <c r="D246" s="57"/>
      <c r="E246" s="76"/>
    </row>
    <row r="247" spans="1:5" x14ac:dyDescent="0.3">
      <c r="A247" s="57"/>
      <c r="B247" s="57"/>
      <c r="C247" s="57"/>
      <c r="D247" s="57"/>
      <c r="E247" s="76"/>
    </row>
    <row r="248" spans="1:5" x14ac:dyDescent="0.3">
      <c r="A248" s="57"/>
      <c r="B248" s="57"/>
      <c r="C248" s="57"/>
      <c r="D248" s="57"/>
      <c r="E248" s="76"/>
    </row>
    <row r="249" spans="1:5" x14ac:dyDescent="0.3">
      <c r="A249" s="57"/>
      <c r="B249" s="57"/>
      <c r="C249" s="57"/>
      <c r="D249" s="57"/>
      <c r="E249" s="76"/>
    </row>
    <row r="250" spans="1:5" x14ac:dyDescent="0.3">
      <c r="A250" s="57"/>
      <c r="B250" s="57"/>
      <c r="C250" s="57"/>
      <c r="D250" s="57"/>
      <c r="E250" s="76"/>
    </row>
    <row r="251" spans="1:5" x14ac:dyDescent="0.3">
      <c r="A251" s="57"/>
      <c r="B251" s="57"/>
      <c r="C251" s="57"/>
      <c r="D251" s="57"/>
      <c r="E251" s="76"/>
    </row>
    <row r="252" spans="1:5" x14ac:dyDescent="0.3">
      <c r="A252" s="57"/>
      <c r="B252" s="57"/>
      <c r="C252" s="57"/>
      <c r="D252" s="57"/>
      <c r="E252" s="76"/>
    </row>
    <row r="253" spans="1:5" x14ac:dyDescent="0.3">
      <c r="A253" s="57"/>
      <c r="B253" s="57"/>
      <c r="C253" s="57"/>
      <c r="D253" s="57"/>
      <c r="E253" s="76"/>
    </row>
    <row r="254" spans="1:5" x14ac:dyDescent="0.3">
      <c r="A254" s="57"/>
      <c r="B254" s="57"/>
      <c r="C254" s="57"/>
      <c r="D254" s="57"/>
      <c r="E254" s="76"/>
    </row>
    <row r="255" spans="1:5" x14ac:dyDescent="0.3">
      <c r="A255" s="57"/>
      <c r="B255" s="57"/>
      <c r="C255" s="57"/>
      <c r="D255" s="57"/>
      <c r="E255" s="76"/>
    </row>
    <row r="256" spans="1:5" x14ac:dyDescent="0.3">
      <c r="A256" s="57"/>
      <c r="B256" s="57"/>
      <c r="C256" s="57"/>
      <c r="D256" s="57"/>
      <c r="E256" s="76"/>
    </row>
    <row r="257" spans="1:5" x14ac:dyDescent="0.3">
      <c r="A257" s="57"/>
      <c r="B257" s="57"/>
      <c r="C257" s="57"/>
      <c r="D257" s="57"/>
      <c r="E257" s="76"/>
    </row>
    <row r="258" spans="1:5" x14ac:dyDescent="0.3">
      <c r="A258" s="57"/>
      <c r="B258" s="57"/>
      <c r="C258" s="57"/>
      <c r="D258" s="57"/>
      <c r="E258" s="76"/>
    </row>
    <row r="259" spans="1:5" x14ac:dyDescent="0.3">
      <c r="A259" s="57"/>
      <c r="B259" s="57"/>
      <c r="C259" s="57"/>
      <c r="D259" s="57"/>
      <c r="E259" s="76"/>
    </row>
    <row r="260" spans="1:5" x14ac:dyDescent="0.3">
      <c r="A260" s="57"/>
      <c r="B260" s="57"/>
      <c r="C260" s="57"/>
      <c r="D260" s="57"/>
      <c r="E260" s="76"/>
    </row>
    <row r="261" spans="1:5" x14ac:dyDescent="0.3">
      <c r="A261" s="57"/>
      <c r="B261" s="57"/>
      <c r="C261" s="57"/>
      <c r="D261" s="57"/>
      <c r="E261" s="76"/>
    </row>
    <row r="262" spans="1:5" x14ac:dyDescent="0.3">
      <c r="A262" s="57"/>
      <c r="B262" s="57"/>
      <c r="C262" s="57"/>
      <c r="D262" s="57"/>
      <c r="E262" s="76"/>
    </row>
    <row r="263" spans="1:5" x14ac:dyDescent="0.3">
      <c r="A263" s="57"/>
      <c r="B263" s="57"/>
      <c r="C263" s="57"/>
      <c r="D263" s="57"/>
      <c r="E263" s="76"/>
    </row>
    <row r="264" spans="1:5" x14ac:dyDescent="0.3">
      <c r="A264" s="57"/>
      <c r="B264" s="57"/>
      <c r="C264" s="57"/>
      <c r="D264" s="57"/>
      <c r="E264" s="76"/>
    </row>
    <row r="265" spans="1:5" x14ac:dyDescent="0.3">
      <c r="A265" s="57"/>
      <c r="B265" s="57"/>
      <c r="C265" s="57"/>
      <c r="D265" s="57"/>
      <c r="E265" s="76"/>
    </row>
    <row r="266" spans="1:5" x14ac:dyDescent="0.3">
      <c r="A266" s="57"/>
      <c r="B266" s="57"/>
      <c r="C266" s="57"/>
      <c r="D266" s="57"/>
      <c r="E266" s="76"/>
    </row>
    <row r="267" spans="1:5" x14ac:dyDescent="0.3">
      <c r="A267" s="57"/>
      <c r="B267" s="57"/>
      <c r="C267" s="57"/>
      <c r="D267" s="57"/>
      <c r="E267" s="76"/>
    </row>
    <row r="268" spans="1:5" x14ac:dyDescent="0.3">
      <c r="A268" s="57"/>
      <c r="B268" s="57"/>
      <c r="C268" s="57"/>
      <c r="D268" s="57"/>
      <c r="E268" s="76"/>
    </row>
    <row r="269" spans="1:5" x14ac:dyDescent="0.3">
      <c r="A269" s="57"/>
      <c r="B269" s="57"/>
      <c r="C269" s="57"/>
      <c r="D269" s="57"/>
      <c r="E269" s="76"/>
    </row>
    <row r="270" spans="1:5" x14ac:dyDescent="0.3">
      <c r="A270" s="57"/>
      <c r="B270" s="57"/>
      <c r="C270" s="57"/>
      <c r="D270" s="57"/>
      <c r="E270" s="76"/>
    </row>
    <row r="271" spans="1:5" x14ac:dyDescent="0.3">
      <c r="A271" s="57"/>
      <c r="B271" s="57"/>
      <c r="C271" s="57"/>
      <c r="D271" s="57"/>
      <c r="E271" s="76"/>
    </row>
    <row r="272" spans="1:5" x14ac:dyDescent="0.3">
      <c r="A272" s="57"/>
      <c r="B272" s="57"/>
      <c r="C272" s="57"/>
      <c r="D272" s="57"/>
      <c r="E272" s="76"/>
    </row>
    <row r="273" spans="1:5" x14ac:dyDescent="0.3">
      <c r="A273" s="57"/>
      <c r="B273" s="57"/>
      <c r="C273" s="57"/>
      <c r="D273" s="57"/>
      <c r="E273" s="76"/>
    </row>
    <row r="274" spans="1:5" x14ac:dyDescent="0.3">
      <c r="A274" s="57"/>
      <c r="B274" s="57"/>
      <c r="C274" s="57"/>
      <c r="D274" s="57"/>
      <c r="E274" s="76"/>
    </row>
    <row r="275" spans="1:5" x14ac:dyDescent="0.3">
      <c r="A275" s="57"/>
      <c r="B275" s="57"/>
      <c r="C275" s="57"/>
      <c r="D275" s="57"/>
      <c r="E275" s="76"/>
    </row>
    <row r="276" spans="1:5" x14ac:dyDescent="0.3">
      <c r="A276" s="57"/>
      <c r="B276" s="57"/>
      <c r="C276" s="57"/>
      <c r="D276" s="57"/>
      <c r="E276" s="76"/>
    </row>
    <row r="277" spans="1:5" x14ac:dyDescent="0.3">
      <c r="A277" s="57"/>
      <c r="B277" s="57"/>
      <c r="C277" s="57"/>
      <c r="D277" s="57"/>
      <c r="E277" s="76"/>
    </row>
    <row r="278" spans="1:5" x14ac:dyDescent="0.3">
      <c r="A278" s="57"/>
      <c r="B278" s="57"/>
      <c r="C278" s="57"/>
      <c r="D278" s="57"/>
      <c r="E278" s="76"/>
    </row>
    <row r="279" spans="1:5" x14ac:dyDescent="0.3">
      <c r="A279" s="57"/>
      <c r="B279" s="57"/>
      <c r="C279" s="57"/>
      <c r="D279" s="57"/>
      <c r="E279" s="76"/>
    </row>
    <row r="280" spans="1:5" x14ac:dyDescent="0.3">
      <c r="A280" s="57"/>
      <c r="B280" s="57"/>
      <c r="C280" s="57"/>
      <c r="D280" s="57"/>
      <c r="E280" s="76"/>
    </row>
    <row r="281" spans="1:5" x14ac:dyDescent="0.3">
      <c r="A281" s="57"/>
      <c r="B281" s="57"/>
      <c r="C281" s="57"/>
      <c r="D281" s="57"/>
      <c r="E281" s="76"/>
    </row>
    <row r="282" spans="1:5" x14ac:dyDescent="0.3">
      <c r="A282" s="57"/>
      <c r="B282" s="57"/>
      <c r="C282" s="57"/>
      <c r="D282" s="57"/>
      <c r="E282" s="76"/>
    </row>
    <row r="283" spans="1:5" x14ac:dyDescent="0.3">
      <c r="A283" s="57"/>
      <c r="B283" s="57"/>
      <c r="C283" s="57"/>
      <c r="D283" s="57"/>
      <c r="E283" s="76"/>
    </row>
    <row r="284" spans="1:5" x14ac:dyDescent="0.3">
      <c r="A284" s="57"/>
      <c r="B284" s="57"/>
      <c r="C284" s="57"/>
      <c r="D284" s="57"/>
      <c r="E284" s="76"/>
    </row>
    <row r="285" spans="1:5" x14ac:dyDescent="0.3">
      <c r="A285" s="57"/>
      <c r="B285" s="57"/>
      <c r="C285" s="57"/>
      <c r="D285" s="57"/>
      <c r="E285" s="76"/>
    </row>
    <row r="286" spans="1:5" x14ac:dyDescent="0.3">
      <c r="A286" s="57"/>
      <c r="B286" s="57"/>
      <c r="C286" s="57"/>
      <c r="D286" s="57"/>
      <c r="E286" s="76"/>
    </row>
    <row r="287" spans="1:5" x14ac:dyDescent="0.3">
      <c r="A287" s="57"/>
      <c r="B287" s="57"/>
      <c r="C287" s="57"/>
      <c r="D287" s="57"/>
      <c r="E287" s="76"/>
    </row>
    <row r="288" spans="1:5" x14ac:dyDescent="0.3">
      <c r="A288" s="57"/>
      <c r="B288" s="57"/>
      <c r="C288" s="57"/>
      <c r="D288" s="57"/>
      <c r="E288" s="76"/>
    </row>
    <row r="289" spans="1:5" x14ac:dyDescent="0.3">
      <c r="A289" s="57"/>
      <c r="B289" s="57"/>
      <c r="C289" s="57"/>
      <c r="D289" s="57"/>
      <c r="E289" s="76"/>
    </row>
    <row r="290" spans="1:5" x14ac:dyDescent="0.3">
      <c r="A290" s="57"/>
      <c r="B290" s="57"/>
      <c r="C290" s="57"/>
      <c r="D290" s="57"/>
      <c r="E290" s="76"/>
    </row>
    <row r="291" spans="1:5" x14ac:dyDescent="0.3">
      <c r="A291" s="57"/>
      <c r="B291" s="57"/>
      <c r="C291" s="57"/>
      <c r="D291" s="57"/>
      <c r="E291" s="76"/>
    </row>
    <row r="292" spans="1:5" x14ac:dyDescent="0.3">
      <c r="A292" s="57"/>
      <c r="B292" s="57"/>
      <c r="C292" s="57"/>
      <c r="D292" s="57"/>
      <c r="E292" s="76"/>
    </row>
    <row r="293" spans="1:5" x14ac:dyDescent="0.3">
      <c r="A293" s="57"/>
      <c r="B293" s="57"/>
      <c r="C293" s="57"/>
      <c r="D293" s="57"/>
      <c r="E293" s="76"/>
    </row>
    <row r="294" spans="1:5" x14ac:dyDescent="0.3">
      <c r="A294" s="57"/>
      <c r="B294" s="57"/>
      <c r="C294" s="57"/>
      <c r="D294" s="57"/>
      <c r="E294" s="76"/>
    </row>
    <row r="295" spans="1:5" x14ac:dyDescent="0.3">
      <c r="A295" s="57"/>
      <c r="B295" s="57"/>
      <c r="C295" s="57"/>
      <c r="D295" s="57"/>
      <c r="E295" s="76"/>
    </row>
    <row r="296" spans="1:5" x14ac:dyDescent="0.3">
      <c r="A296" s="57"/>
      <c r="B296" s="57"/>
      <c r="C296" s="57"/>
      <c r="D296" s="57"/>
      <c r="E296" s="76"/>
    </row>
    <row r="297" spans="1:5" x14ac:dyDescent="0.3">
      <c r="A297" s="57"/>
      <c r="B297" s="57"/>
      <c r="C297" s="57"/>
      <c r="D297" s="57"/>
      <c r="E297" s="76"/>
    </row>
    <row r="298" spans="1:5" x14ac:dyDescent="0.3">
      <c r="A298" s="57"/>
      <c r="B298" s="57"/>
      <c r="C298" s="57"/>
      <c r="D298" s="57"/>
      <c r="E298" s="76"/>
    </row>
    <row r="299" spans="1:5" x14ac:dyDescent="0.3">
      <c r="A299" s="57"/>
      <c r="B299" s="57"/>
      <c r="C299" s="57"/>
      <c r="D299" s="57"/>
      <c r="E299" s="76"/>
    </row>
    <row r="300" spans="1:5" x14ac:dyDescent="0.3">
      <c r="A300" s="57"/>
      <c r="B300" s="57"/>
      <c r="C300" s="57"/>
      <c r="D300" s="57"/>
      <c r="E300" s="76"/>
    </row>
    <row r="301" spans="1:5" x14ac:dyDescent="0.3">
      <c r="A301" s="57"/>
      <c r="B301" s="57"/>
      <c r="C301" s="57"/>
      <c r="D301" s="57"/>
      <c r="E301" s="76"/>
    </row>
    <row r="302" spans="1:5" x14ac:dyDescent="0.3">
      <c r="A302" s="57"/>
      <c r="B302" s="57"/>
      <c r="C302" s="57"/>
      <c r="D302" s="57"/>
      <c r="E302" s="76"/>
    </row>
    <row r="303" spans="1:5" x14ac:dyDescent="0.3">
      <c r="A303" s="57"/>
      <c r="B303" s="57"/>
      <c r="C303" s="57"/>
      <c r="D303" s="57"/>
      <c r="E303" s="76"/>
    </row>
    <row r="304" spans="1:5" x14ac:dyDescent="0.3">
      <c r="A304" s="57"/>
      <c r="B304" s="57"/>
      <c r="C304" s="57"/>
      <c r="D304" s="57"/>
      <c r="E304" s="76"/>
    </row>
    <row r="305" spans="1:5" x14ac:dyDescent="0.3">
      <c r="A305" s="57"/>
      <c r="B305" s="57"/>
      <c r="C305" s="57"/>
      <c r="D305" s="57"/>
      <c r="E305" s="76"/>
    </row>
    <row r="306" spans="1:5" x14ac:dyDescent="0.3">
      <c r="A306" s="57"/>
      <c r="B306" s="57"/>
      <c r="C306" s="57"/>
      <c r="D306" s="57"/>
      <c r="E306" s="76"/>
    </row>
    <row r="307" spans="1:5" x14ac:dyDescent="0.3">
      <c r="A307" s="57"/>
      <c r="B307" s="57"/>
      <c r="C307" s="57"/>
      <c r="D307" s="57"/>
      <c r="E307" s="76"/>
    </row>
    <row r="308" spans="1:5" x14ac:dyDescent="0.3">
      <c r="A308" s="57"/>
      <c r="B308" s="57"/>
      <c r="C308" s="57"/>
      <c r="D308" s="57"/>
      <c r="E308" s="76"/>
    </row>
    <row r="309" spans="1:5" x14ac:dyDescent="0.3">
      <c r="A309" s="57"/>
      <c r="B309" s="57"/>
      <c r="C309" s="57"/>
      <c r="D309" s="57"/>
      <c r="E309" s="76"/>
    </row>
    <row r="310" spans="1:5" x14ac:dyDescent="0.3">
      <c r="A310" s="57"/>
      <c r="B310" s="57"/>
      <c r="C310" s="57"/>
      <c r="D310" s="57"/>
      <c r="E310" s="76"/>
    </row>
    <row r="311" spans="1:5" x14ac:dyDescent="0.3">
      <c r="A311" s="57"/>
      <c r="B311" s="57"/>
      <c r="C311" s="57"/>
      <c r="D311" s="57"/>
      <c r="E311" s="76"/>
    </row>
    <row r="312" spans="1:5" x14ac:dyDescent="0.3">
      <c r="A312" s="57"/>
      <c r="B312" s="57"/>
      <c r="C312" s="57"/>
      <c r="D312" s="57"/>
      <c r="E312" s="76"/>
    </row>
    <row r="313" spans="1:5" x14ac:dyDescent="0.3">
      <c r="A313" s="57"/>
      <c r="B313" s="57"/>
      <c r="C313" s="57"/>
      <c r="D313" s="57"/>
      <c r="E313" s="76"/>
    </row>
    <row r="314" spans="1:5" x14ac:dyDescent="0.3">
      <c r="A314" s="57"/>
      <c r="B314" s="57"/>
      <c r="C314" s="57"/>
      <c r="D314" s="57"/>
      <c r="E314" s="76"/>
    </row>
    <row r="315" spans="1:5" x14ac:dyDescent="0.3">
      <c r="A315" s="57"/>
      <c r="B315" s="57"/>
      <c r="C315" s="57"/>
      <c r="D315" s="57"/>
      <c r="E315" s="76"/>
    </row>
  </sheetData>
  <sheetProtection algorithmName="SHA-512" hashValue="cogNI6OoXp5fwXY0GWANAbLi5SS4R8WbF5gqcXfoKhhg1BigmXW5vmBIJ+wxWJhl2cAEmrMWCQHIvXS/jQHxHg==" saltValue="e/BHhPC++18korUAE8QsWQ==" spinCount="100000" sheet="1" objects="1" scenarios="1"/>
  <customSheetViews>
    <customSheetView guid="{7C66BF0C-1E54-4D44-A66B-E72413F39A39}" showPageBreaks="1" showGridLines="0" showRowCol="0" view="pageLayout" showRuler="0">
      <selection activeCell="D12" sqref="D12"/>
    </customSheetView>
  </customSheetViews>
  <mergeCells count="21">
    <mergeCell ref="C6:E6"/>
    <mergeCell ref="C10:E10"/>
    <mergeCell ref="C11:E11"/>
    <mergeCell ref="A1:F1"/>
    <mergeCell ref="A2:F2"/>
    <mergeCell ref="A3:F3"/>
    <mergeCell ref="A4:F4"/>
    <mergeCell ref="A5:F5"/>
    <mergeCell ref="C46:D46"/>
    <mergeCell ref="C41:D41"/>
    <mergeCell ref="C36:D36"/>
    <mergeCell ref="C37:D37"/>
    <mergeCell ref="C38:D38"/>
    <mergeCell ref="C39:D39"/>
    <mergeCell ref="B35:D35"/>
    <mergeCell ref="A7:F7"/>
    <mergeCell ref="C8:E8"/>
    <mergeCell ref="C9:E9"/>
    <mergeCell ref="A20:C20"/>
    <mergeCell ref="A33:D33"/>
    <mergeCell ref="A22:D23"/>
  </mergeCells>
  <conditionalFormatting sqref="E35">
    <cfRule type="cellIs" dxfId="54" priority="23" operator="equal">
      <formula>"CHDO/PFC"</formula>
    </cfRule>
  </conditionalFormatting>
  <conditionalFormatting sqref="A48">
    <cfRule type="expression" dxfId="53" priority="11">
      <formula>($D$16="New Construction")</formula>
    </cfRule>
  </conditionalFormatting>
  <conditionalFormatting sqref="D20">
    <cfRule type="expression" dxfId="52" priority="8">
      <formula>(#REF!="Pending 4% LIHTC")</formula>
    </cfRule>
    <cfRule type="expression" dxfId="51" priority="9">
      <formula>(#REF!="Approved 4% LIHTC")</formula>
    </cfRule>
  </conditionalFormatting>
  <conditionalFormatting sqref="A20">
    <cfRule type="expression" dxfId="50" priority="6">
      <formula>(#REF!="Pending 9% LIHTC")</formula>
    </cfRule>
    <cfRule type="expression" dxfId="49" priority="7">
      <formula>(#REF!="Approved 9% LIHTC")</formula>
    </cfRule>
  </conditionalFormatting>
  <conditionalFormatting sqref="D19">
    <cfRule type="expression" dxfId="48" priority="4">
      <formula>$D$13=0</formula>
    </cfRule>
  </conditionalFormatting>
  <dataValidations xWindow="687" yWindow="1026" count="8">
    <dataValidation type="whole" operator="greaterThanOrEqual" allowBlank="1" showInputMessage="1" showErrorMessage="1" sqref="D15 D18:D19" xr:uid="{00000000-0002-0000-0500-000000000000}">
      <formula1>1</formula1>
    </dataValidation>
    <dataValidation type="list" allowBlank="1" showInputMessage="1" showErrorMessage="1" sqref="D16" xr:uid="{00000000-0002-0000-0500-000001000000}">
      <formula1>$G$18:$I$18</formula1>
    </dataValidation>
    <dataValidation type="list" allowBlank="1" showInputMessage="1" showErrorMessage="1" sqref="E45 E36:E39" xr:uid="{00000000-0002-0000-0500-000002000000}">
      <formula1>$H$42:$J$42</formula1>
    </dataValidation>
    <dataValidation type="whole" allowBlank="1" showInputMessage="1" showErrorMessage="1" error="Maximum value in this field is 24" prompt="Must be no more than 24 months." sqref="E46" xr:uid="{00000000-0002-0000-0500-000003000000}">
      <formula1>0</formula1>
      <formula2>24</formula2>
    </dataValidation>
    <dataValidation type="whole" allowBlank="1" showInputMessage="1" showErrorMessage="1" sqref="E42" xr:uid="{00000000-0002-0000-0500-000006000000}">
      <formula1>0</formula1>
      <formula2>324</formula2>
    </dataValidation>
    <dataValidation type="decimal" operator="greaterThan" allowBlank="1" showInputMessage="1" showErrorMessage="1" sqref="C13:C14 E13:E14 D14" xr:uid="{00000000-0002-0000-0500-000008000000}">
      <formula1>-0.0000001</formula1>
    </dataValidation>
    <dataValidation type="list" allowBlank="1" showInputMessage="1" showErrorMessage="1" sqref="E43" xr:uid="{20D59865-567A-B94B-B93F-5E62902FC22C}">
      <formula1>$G$43:$J$43</formula1>
    </dataValidation>
    <dataValidation type="list" operator="greaterThanOrEqual" allowBlank="1" showInputMessage="1" showErrorMessage="1" sqref="D21" xr:uid="{A8447053-36D2-43B6-8A12-5DCCF7CDEEFD}">
      <formula1>$G$32:$L$32</formula1>
    </dataValidation>
  </dataValidations>
  <hyperlinks>
    <hyperlink ref="A1:D1" location="'Submission Checklist'!A1" display="Return to Submission Checklist" xr:uid="{00000000-0004-0000-0500-000000000000}"/>
    <hyperlink ref="A1:F1" location="'Submission Checklist'!B9" display="Return to Submission Checklist" xr:uid="{00000000-0004-0000-0500-000001000000}"/>
    <hyperlink ref="A49:D49" location="'Submission Checklist'!A1" display="Return to Submission Checklist" xr:uid="{00000000-0004-0000-0500-000002000000}"/>
    <hyperlink ref="A49:F49" location="'Submission Checklist'!B9" display="Return to Submission Checklist" xr:uid="{00000000-0004-0000-0500-000003000000}"/>
    <hyperlink ref="F43" location="INFO_Surplus" display="INFO_Surplus" xr:uid="{00000000-0004-0000-0500-000004000000}"/>
  </hyperlinks>
  <printOptions horizontalCentered="1"/>
  <pageMargins left="0.45" right="0.45" top="0.5" bottom="0.5" header="0.5" footer="0.3"/>
  <pageSetup paperSize="3" scale="87" fitToHeight="0" orientation="landscape" r:id="rId1"/>
  <headerFooter>
    <oddFooter xml:space="preserve">&amp;L&amp;"Garamond,Bold"&amp;12Real Estate Application 2020&amp;R&amp;"Garamond,Bold"&amp;12 6-&amp;P </oddFooter>
  </headerFooter>
  <drawing r:id="rId2"/>
  <extLst>
    <ext xmlns:x14="http://schemas.microsoft.com/office/spreadsheetml/2009/9/main" uri="{78C0D931-6437-407d-A8EE-F0AAD7539E65}">
      <x14:conditionalFormattings>
        <x14:conditionalFormatting xmlns:xm="http://schemas.microsoft.com/office/excel/2006/main">
          <x14:cfRule type="iconSet" priority="3" id="{1B416050-3F48-4097-91D9-8358F0F383AF}">
            <x14:iconSet iconSet="3Symbols" showValue="0" custom="1">
              <x14:cfvo type="percent">
                <xm:f>0</xm:f>
              </x14:cfvo>
              <x14:cfvo type="num">
                <xm:f>0</xm:f>
              </x14:cfvo>
              <x14:cfvo type="num">
                <xm:f>0</xm:f>
              </x14:cfvo>
              <x14:cfIcon iconSet="NoIcons" iconId="0"/>
              <x14:cfIcon iconSet="NoIcons" iconId="0"/>
              <x14:cfIcon iconSet="3Symbols" iconId="1"/>
            </x14:iconSet>
          </x14:cfRule>
          <xm:sqref>B6</xm:sqref>
        </x14:conditionalFormatting>
        <x14:conditionalFormatting xmlns:xm="http://schemas.microsoft.com/office/excel/2006/main">
          <x14:cfRule type="iconSet" priority="2" id="{7E11388F-2CB4-429E-8EC3-88A4B13044D6}">
            <x14:iconSet iconSet="3Symbols" showValue="0" custom="1">
              <x14:cfvo type="percent">
                <xm:f>0</xm:f>
              </x14:cfvo>
              <x14:cfvo type="num">
                <xm:f>0</xm:f>
              </x14:cfvo>
              <x14:cfvo type="num">
                <xm:f>0</xm:f>
              </x14:cfvo>
              <x14:cfIcon iconSet="NoIcons" iconId="0"/>
              <x14:cfIcon iconSet="NoIcons" iconId="0"/>
              <x14:cfIcon iconSet="3Symbols" iconId="1"/>
            </x14:iconSet>
          </x14:cfRule>
          <xm:sqref>F43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98D0F"/>
    <pageSetUpPr fitToPage="1"/>
  </sheetPr>
  <dimension ref="A1:DP400"/>
  <sheetViews>
    <sheetView showGridLines="0" showRowColHeaders="0" showRuler="0" view="pageLayout" zoomScale="132" zoomScaleNormal="100" zoomScaleSheetLayoutView="100" zoomScalePageLayoutView="132" workbookViewId="0">
      <selection activeCell="C8" sqref="C8:E8"/>
    </sheetView>
  </sheetViews>
  <sheetFormatPr defaultColWidth="9.140625" defaultRowHeight="15" x14ac:dyDescent="0.25"/>
  <cols>
    <col min="1" max="1" width="4" style="521" customWidth="1"/>
    <col min="2" max="2" width="19.85546875" style="521" customWidth="1"/>
    <col min="3" max="3" width="36.28515625" style="521" customWidth="1"/>
    <col min="4" max="4" width="50.28515625" style="521" customWidth="1"/>
    <col min="5" max="5" width="7.28515625" style="551" customWidth="1"/>
    <col min="6" max="6" width="4.28515625" style="521" customWidth="1"/>
    <col min="7" max="7" width="5.140625" style="523" hidden="1" customWidth="1"/>
    <col min="8" max="11" width="9.140625" style="521" hidden="1" customWidth="1"/>
    <col min="12" max="12" width="2.42578125" style="521" hidden="1" customWidth="1"/>
    <col min="13" max="13" width="15.140625" style="521" hidden="1" customWidth="1"/>
    <col min="14" max="21" width="9.140625" style="521" hidden="1" customWidth="1"/>
    <col min="22" max="32" width="9.140625" style="521" customWidth="1"/>
    <col min="33" max="16384" width="9.140625" style="521"/>
  </cols>
  <sheetData>
    <row r="1" spans="1:21" s="522" customFormat="1" ht="15.75" x14ac:dyDescent="0.25">
      <c r="A1" s="746" t="s">
        <v>66</v>
      </c>
      <c r="B1" s="747"/>
      <c r="C1" s="747"/>
      <c r="D1" s="747"/>
      <c r="E1" s="748"/>
      <c r="F1" s="519"/>
      <c r="G1" s="520"/>
      <c r="H1" s="521"/>
      <c r="I1" s="521"/>
    </row>
    <row r="2" spans="1:21" ht="12" customHeight="1" x14ac:dyDescent="0.25">
      <c r="A2" s="761"/>
      <c r="B2" s="762"/>
      <c r="C2" s="762"/>
      <c r="D2" s="762"/>
      <c r="E2" s="763"/>
    </row>
    <row r="3" spans="1:21" ht="47.25" customHeight="1" x14ac:dyDescent="0.25">
      <c r="A3" s="764" t="s">
        <v>78</v>
      </c>
      <c r="B3" s="764"/>
      <c r="C3" s="764"/>
      <c r="D3" s="764"/>
      <c r="E3" s="764"/>
    </row>
    <row r="4" spans="1:21" ht="12" customHeight="1" x14ac:dyDescent="0.25">
      <c r="A4" s="761"/>
      <c r="B4" s="762"/>
      <c r="C4" s="762"/>
      <c r="D4" s="762"/>
      <c r="E4" s="763"/>
    </row>
    <row r="5" spans="1:21" ht="33" customHeight="1" x14ac:dyDescent="0.25">
      <c r="A5" s="752" t="s">
        <v>262</v>
      </c>
      <c r="B5" s="753"/>
      <c r="C5" s="753"/>
      <c r="D5" s="753"/>
      <c r="E5" s="754"/>
    </row>
    <row r="6" spans="1:21" ht="18" customHeight="1" x14ac:dyDescent="0.25">
      <c r="A6" s="525"/>
      <c r="B6" s="526">
        <v>0</v>
      </c>
      <c r="C6" s="745" t="s">
        <v>296</v>
      </c>
      <c r="D6" s="745"/>
      <c r="E6" s="765"/>
    </row>
    <row r="7" spans="1:21" ht="12" customHeight="1" x14ac:dyDescent="0.25">
      <c r="A7" s="758"/>
      <c r="B7" s="759"/>
      <c r="C7" s="759"/>
      <c r="D7" s="759"/>
      <c r="E7" s="760"/>
    </row>
    <row r="8" spans="1:21" ht="15.75" x14ac:dyDescent="0.25">
      <c r="A8" s="527" t="s">
        <v>95</v>
      </c>
      <c r="B8" s="522"/>
      <c r="C8" s="755">
        <f>'General Information'!D10</f>
        <v>0</v>
      </c>
      <c r="D8" s="755"/>
      <c r="E8" s="755"/>
    </row>
    <row r="9" spans="1:21" ht="15.75" x14ac:dyDescent="0.25">
      <c r="A9" s="527" t="s">
        <v>94</v>
      </c>
      <c r="B9" s="522"/>
      <c r="C9" s="735">
        <f>'General Information'!D13</f>
        <v>0</v>
      </c>
      <c r="D9" s="735"/>
      <c r="E9" s="735"/>
    </row>
    <row r="10" spans="1:21" ht="15.75" x14ac:dyDescent="0.25">
      <c r="A10" s="527" t="s">
        <v>83</v>
      </c>
      <c r="B10" s="522"/>
      <c r="C10" s="735">
        <f>'General Information'!D11</f>
        <v>0</v>
      </c>
      <c r="D10" s="735"/>
      <c r="E10" s="735"/>
    </row>
    <row r="11" spans="1:21" ht="15.75" x14ac:dyDescent="0.25">
      <c r="A11" s="527"/>
      <c r="B11" s="522"/>
      <c r="C11" s="735">
        <f>'General Information'!D12</f>
        <v>0</v>
      </c>
      <c r="D11" s="735"/>
      <c r="E11" s="735"/>
    </row>
    <row r="12" spans="1:21" ht="8.1" customHeight="1" x14ac:dyDescent="0.25">
      <c r="A12" s="522"/>
      <c r="B12" s="522"/>
      <c r="C12" s="522"/>
      <c r="D12" s="522"/>
      <c r="E12" s="522"/>
    </row>
    <row r="13" spans="1:21" ht="49.5" customHeight="1" x14ac:dyDescent="0.25">
      <c r="A13" s="528" t="s">
        <v>112</v>
      </c>
      <c r="B13" s="522"/>
      <c r="C13" s="522"/>
      <c r="D13" s="757"/>
      <c r="E13" s="757"/>
    </row>
    <row r="14" spans="1:21" ht="16.5" customHeight="1" x14ac:dyDescent="0.25">
      <c r="A14" s="756" t="s">
        <v>113</v>
      </c>
      <c r="B14" s="756"/>
      <c r="C14" s="756"/>
      <c r="D14" s="530" t="s">
        <v>2</v>
      </c>
      <c r="E14" s="531">
        <v>0</v>
      </c>
      <c r="F14" s="515"/>
      <c r="G14" s="552"/>
      <c r="H14" s="515" t="s">
        <v>2</v>
      </c>
      <c r="I14" s="515" t="s">
        <v>114</v>
      </c>
      <c r="J14" s="515" t="s">
        <v>115</v>
      </c>
      <c r="K14" s="515" t="s">
        <v>116</v>
      </c>
      <c r="L14" s="515" t="s">
        <v>117</v>
      </c>
      <c r="M14" s="515" t="s">
        <v>118</v>
      </c>
      <c r="N14" s="515" t="s">
        <v>119</v>
      </c>
      <c r="O14" s="515" t="s">
        <v>120</v>
      </c>
      <c r="P14" s="515" t="s">
        <v>410</v>
      </c>
      <c r="Q14" s="515" t="s">
        <v>411</v>
      </c>
      <c r="R14" s="515" t="s">
        <v>412</v>
      </c>
      <c r="S14" s="515" t="s">
        <v>413</v>
      </c>
      <c r="T14" s="433" t="s">
        <v>414</v>
      </c>
      <c r="U14" s="515" t="s">
        <v>415</v>
      </c>
    </row>
    <row r="15" spans="1:21" ht="31.5" customHeight="1" x14ac:dyDescent="0.25">
      <c r="A15" s="767" t="s">
        <v>636</v>
      </c>
      <c r="B15" s="767"/>
      <c r="C15" s="767"/>
      <c r="D15" s="636"/>
      <c r="E15" s="531">
        <v>0</v>
      </c>
      <c r="F15" s="515"/>
      <c r="G15" s="516"/>
      <c r="H15" s="515"/>
      <c r="I15" s="515"/>
      <c r="J15" s="515"/>
      <c r="K15" s="515"/>
      <c r="L15" s="515"/>
      <c r="M15" s="515"/>
      <c r="N15" s="515"/>
      <c r="O15" s="515"/>
      <c r="P15" s="515"/>
      <c r="Q15" s="515"/>
      <c r="R15" s="515"/>
      <c r="S15" s="515"/>
      <c r="T15" s="515"/>
      <c r="U15" s="515"/>
    </row>
    <row r="16" spans="1:21" ht="15.75" x14ac:dyDescent="0.25">
      <c r="A16" s="522" t="s">
        <v>133</v>
      </c>
      <c r="B16" s="522"/>
      <c r="C16" s="522"/>
      <c r="D16" s="532" t="s">
        <v>2</v>
      </c>
      <c r="E16" s="533">
        <v>0</v>
      </c>
      <c r="F16" s="515"/>
      <c r="G16" s="516"/>
      <c r="H16" s="553" t="s">
        <v>2</v>
      </c>
      <c r="I16" s="554" t="s">
        <v>416</v>
      </c>
      <c r="J16" s="554" t="s">
        <v>417</v>
      </c>
      <c r="K16" s="554" t="s">
        <v>418</v>
      </c>
      <c r="L16" s="554" t="s">
        <v>419</v>
      </c>
      <c r="M16" s="554" t="s">
        <v>420</v>
      </c>
      <c r="N16" s="554" t="s">
        <v>421</v>
      </c>
      <c r="O16" s="554" t="s">
        <v>422</v>
      </c>
      <c r="P16" s="555" t="s">
        <v>423</v>
      </c>
      <c r="Q16" s="553" t="s">
        <v>424</v>
      </c>
      <c r="R16" s="515"/>
      <c r="S16" s="515"/>
      <c r="T16" s="515"/>
      <c r="U16" s="515"/>
    </row>
    <row r="17" spans="1:120" ht="15.75" x14ac:dyDescent="0.25">
      <c r="A17" s="534" t="s">
        <v>397</v>
      </c>
      <c r="B17" s="534"/>
      <c r="C17" s="534"/>
      <c r="D17" s="532" t="s">
        <v>2</v>
      </c>
      <c r="E17" s="531">
        <v>0</v>
      </c>
      <c r="F17" s="515"/>
      <c r="G17" s="516"/>
      <c r="H17" s="556" t="s">
        <v>2</v>
      </c>
      <c r="I17" s="556" t="s">
        <v>425</v>
      </c>
      <c r="J17" s="556" t="s">
        <v>426</v>
      </c>
      <c r="K17" s="556" t="s">
        <v>427</v>
      </c>
      <c r="L17" s="556"/>
      <c r="M17" s="556"/>
      <c r="N17" s="556"/>
      <c r="O17" s="556"/>
      <c r="P17" s="557"/>
      <c r="Q17" s="557"/>
      <c r="R17" s="558"/>
      <c r="S17" s="558"/>
      <c r="T17" s="557"/>
      <c r="U17" s="558"/>
      <c r="V17" s="537"/>
      <c r="W17" s="536"/>
      <c r="X17" s="535"/>
      <c r="Y17" s="535"/>
      <c r="Z17" s="535"/>
      <c r="AA17" s="535"/>
      <c r="AB17" s="535"/>
      <c r="AC17" s="535"/>
    </row>
    <row r="18" spans="1:120" ht="15.75" x14ac:dyDescent="0.25">
      <c r="A18" s="522" t="s">
        <v>398</v>
      </c>
      <c r="B18" s="522"/>
      <c r="C18" s="522"/>
      <c r="D18" s="532" t="s">
        <v>2</v>
      </c>
      <c r="E18" s="533">
        <v>0</v>
      </c>
      <c r="F18" s="515"/>
      <c r="G18" s="516"/>
      <c r="H18" s="556" t="s">
        <v>2</v>
      </c>
      <c r="I18" s="556" t="s">
        <v>428</v>
      </c>
      <c r="J18" s="556" t="s">
        <v>429</v>
      </c>
      <c r="K18" s="556" t="s">
        <v>430</v>
      </c>
      <c r="L18" s="556" t="s">
        <v>431</v>
      </c>
      <c r="M18" s="556" t="s">
        <v>432</v>
      </c>
      <c r="N18" s="556" t="s">
        <v>433</v>
      </c>
      <c r="O18" s="556" t="s">
        <v>434</v>
      </c>
      <c r="P18" s="557" t="s">
        <v>435</v>
      </c>
      <c r="Q18" s="557" t="s">
        <v>436</v>
      </c>
      <c r="R18" s="558" t="s">
        <v>437</v>
      </c>
      <c r="S18" s="558" t="s">
        <v>438</v>
      </c>
      <c r="T18" s="557" t="s">
        <v>439</v>
      </c>
      <c r="U18" s="558" t="s">
        <v>37</v>
      </c>
      <c r="V18" s="537"/>
      <c r="W18" s="536"/>
      <c r="X18" s="535"/>
      <c r="Y18" s="535"/>
      <c r="Z18" s="535"/>
      <c r="AA18" s="535"/>
      <c r="AB18" s="535"/>
      <c r="AC18" s="535"/>
    </row>
    <row r="19" spans="1:120" ht="15.75" x14ac:dyDescent="0.25">
      <c r="A19" s="766" t="s">
        <v>504</v>
      </c>
      <c r="B19" s="766"/>
      <c r="C19" s="766"/>
      <c r="D19" s="532" t="s">
        <v>2</v>
      </c>
      <c r="E19" s="533"/>
      <c r="F19" s="515"/>
      <c r="G19" s="516"/>
      <c r="H19" s="556"/>
      <c r="I19" s="556"/>
      <c r="J19" s="556"/>
      <c r="K19" s="556"/>
      <c r="L19" s="556"/>
      <c r="M19" s="556"/>
      <c r="N19" s="556"/>
      <c r="O19" s="556"/>
      <c r="P19" s="557"/>
      <c r="Q19" s="557"/>
      <c r="R19" s="558"/>
      <c r="S19" s="558"/>
      <c r="T19" s="557"/>
      <c r="U19" s="558"/>
      <c r="V19" s="537"/>
      <c r="W19" s="536"/>
      <c r="X19" s="535"/>
      <c r="Y19" s="535"/>
      <c r="Z19" s="535"/>
      <c r="AA19" s="535"/>
      <c r="AB19" s="535"/>
      <c r="AC19" s="535"/>
    </row>
    <row r="20" spans="1:120" ht="15.75" x14ac:dyDescent="0.25">
      <c r="A20" s="766" t="s">
        <v>505</v>
      </c>
      <c r="B20" s="766"/>
      <c r="C20" s="766"/>
      <c r="D20" s="532" t="s">
        <v>2</v>
      </c>
      <c r="E20" s="533"/>
      <c r="F20" s="515"/>
      <c r="G20" s="516"/>
      <c r="H20" s="556"/>
      <c r="I20" s="556"/>
      <c r="J20" s="556"/>
      <c r="K20" s="556"/>
      <c r="L20" s="556"/>
      <c r="M20" s="556"/>
      <c r="N20" s="556"/>
      <c r="O20" s="556"/>
      <c r="P20" s="557"/>
      <c r="Q20" s="557"/>
      <c r="R20" s="558"/>
      <c r="S20" s="558"/>
      <c r="T20" s="557"/>
      <c r="U20" s="558"/>
      <c r="V20" s="537"/>
      <c r="W20" s="536"/>
      <c r="X20" s="535"/>
      <c r="Y20" s="535"/>
      <c r="Z20" s="535"/>
      <c r="AA20" s="535"/>
      <c r="AB20" s="535"/>
      <c r="AC20" s="535"/>
    </row>
    <row r="21" spans="1:120" ht="15.75" x14ac:dyDescent="0.25">
      <c r="A21" s="538"/>
      <c r="B21" s="539"/>
      <c r="C21" s="539"/>
      <c r="D21" s="539"/>
      <c r="E21" s="540"/>
      <c r="F21" s="515"/>
      <c r="G21" s="516"/>
      <c r="H21" s="515" t="s">
        <v>2</v>
      </c>
      <c r="I21" s="613" t="s">
        <v>146</v>
      </c>
      <c r="J21" s="613" t="s">
        <v>147</v>
      </c>
      <c r="K21" s="613"/>
      <c r="L21" s="613"/>
      <c r="M21" s="515"/>
      <c r="N21" s="515"/>
      <c r="O21" s="515"/>
      <c r="P21" s="515"/>
      <c r="Q21" s="515"/>
      <c r="R21" s="515"/>
      <c r="S21" s="515"/>
      <c r="T21" s="515"/>
      <c r="U21" s="515"/>
    </row>
    <row r="22" spans="1:120" ht="15.75" x14ac:dyDescent="0.25">
      <c r="A22" s="746" t="s">
        <v>66</v>
      </c>
      <c r="B22" s="747"/>
      <c r="C22" s="747"/>
      <c r="D22" s="747"/>
      <c r="E22" s="748"/>
      <c r="F22" s="515"/>
      <c r="G22" s="516"/>
      <c r="H22" s="515" t="s">
        <v>2</v>
      </c>
      <c r="I22" s="266" t="s">
        <v>32</v>
      </c>
      <c r="J22" s="267" t="s">
        <v>352</v>
      </c>
      <c r="K22" s="428" t="s">
        <v>31</v>
      </c>
      <c r="L22" s="267" t="s">
        <v>353</v>
      </c>
      <c r="M22" s="267" t="s">
        <v>33</v>
      </c>
      <c r="N22" s="267" t="s">
        <v>312</v>
      </c>
      <c r="O22" s="515"/>
      <c r="P22" s="515"/>
      <c r="Q22" s="515"/>
      <c r="R22" s="515"/>
      <c r="S22" s="515"/>
      <c r="T22" s="515"/>
      <c r="U22" s="515"/>
    </row>
    <row r="23" spans="1:120" s="542" customFormat="1" ht="15.75" x14ac:dyDescent="0.25">
      <c r="A23" s="522"/>
      <c r="B23" s="522"/>
      <c r="C23" s="522"/>
      <c r="D23" s="522"/>
      <c r="E23" s="541"/>
      <c r="F23" s="266"/>
      <c r="G23" s="559"/>
      <c r="H23" s="266"/>
      <c r="I23" s="266"/>
      <c r="J23" s="267"/>
      <c r="K23" s="428"/>
      <c r="L23" s="267"/>
      <c r="M23" s="267"/>
      <c r="N23" s="267"/>
      <c r="O23" s="267"/>
      <c r="P23" s="267"/>
      <c r="Q23" s="267"/>
      <c r="R23" s="267"/>
      <c r="S23" s="267"/>
      <c r="T23" s="266"/>
      <c r="U23" s="266"/>
      <c r="V23" s="521"/>
      <c r="W23" s="521"/>
      <c r="X23" s="521"/>
      <c r="Y23" s="521"/>
      <c r="Z23" s="521"/>
      <c r="AA23" s="521"/>
      <c r="AB23" s="521"/>
      <c r="AC23" s="521"/>
      <c r="AD23" s="521"/>
      <c r="AE23" s="521"/>
      <c r="AF23" s="521"/>
      <c r="AG23" s="521"/>
      <c r="AH23" s="521"/>
      <c r="AI23" s="521"/>
      <c r="AJ23" s="521"/>
      <c r="AK23" s="521"/>
      <c r="AL23" s="521"/>
      <c r="AM23" s="521"/>
      <c r="AN23" s="521"/>
      <c r="AO23" s="521"/>
      <c r="AP23" s="521"/>
      <c r="AQ23" s="521"/>
      <c r="AR23" s="521"/>
      <c r="AS23" s="521"/>
      <c r="AT23" s="521"/>
      <c r="AU23" s="521"/>
      <c r="AV23" s="521"/>
      <c r="AW23" s="521"/>
      <c r="AX23" s="521"/>
      <c r="AY23" s="521"/>
      <c r="AZ23" s="521"/>
      <c r="BA23" s="521"/>
      <c r="BB23" s="521"/>
      <c r="BC23" s="521"/>
      <c r="BD23" s="521"/>
      <c r="BE23" s="521"/>
      <c r="BF23" s="521"/>
      <c r="BG23" s="521"/>
      <c r="BH23" s="521"/>
      <c r="BI23" s="521"/>
      <c r="BJ23" s="521"/>
      <c r="BK23" s="521"/>
      <c r="BL23" s="521"/>
      <c r="BM23" s="521"/>
      <c r="BN23" s="521"/>
      <c r="BO23" s="521"/>
      <c r="BP23" s="521"/>
      <c r="BQ23" s="521"/>
      <c r="BR23" s="521"/>
      <c r="BS23" s="521"/>
      <c r="BT23" s="521"/>
      <c r="BU23" s="521"/>
      <c r="BV23" s="521"/>
      <c r="BW23" s="521"/>
      <c r="BX23" s="521"/>
      <c r="BY23" s="521"/>
      <c r="BZ23" s="521"/>
      <c r="CA23" s="521"/>
      <c r="CB23" s="521"/>
      <c r="CC23" s="521"/>
      <c r="CD23" s="521"/>
      <c r="CE23" s="521"/>
      <c r="CF23" s="521"/>
      <c r="CG23" s="521"/>
      <c r="CH23" s="521"/>
      <c r="CI23" s="521"/>
      <c r="CJ23" s="521"/>
      <c r="CK23" s="521"/>
      <c r="CL23" s="521"/>
      <c r="CM23" s="521"/>
      <c r="CN23" s="521"/>
      <c r="CO23" s="521"/>
      <c r="CP23" s="521"/>
      <c r="CQ23" s="521"/>
      <c r="CR23" s="521"/>
      <c r="CS23" s="521"/>
      <c r="CT23" s="521"/>
      <c r="CU23" s="521"/>
      <c r="CV23" s="521"/>
      <c r="CW23" s="521"/>
      <c r="CX23" s="521"/>
      <c r="CY23" s="521"/>
      <c r="CZ23" s="521"/>
      <c r="DA23" s="521"/>
      <c r="DB23" s="521"/>
      <c r="DC23" s="521"/>
      <c r="DD23" s="521"/>
      <c r="DE23" s="521"/>
      <c r="DF23" s="521"/>
      <c r="DG23" s="521"/>
      <c r="DH23" s="521"/>
      <c r="DI23" s="521"/>
      <c r="DJ23" s="521"/>
      <c r="DK23" s="521"/>
      <c r="DL23" s="521"/>
      <c r="DM23" s="521"/>
      <c r="DN23" s="521"/>
      <c r="DO23" s="521"/>
      <c r="DP23" s="521"/>
    </row>
    <row r="24" spans="1:120" ht="15.75" x14ac:dyDescent="0.25">
      <c r="A24" s="522"/>
      <c r="B24" s="522"/>
      <c r="C24" s="522"/>
      <c r="D24" s="522"/>
      <c r="E24" s="541"/>
    </row>
    <row r="25" spans="1:120" ht="11.25" customHeight="1" x14ac:dyDescent="0.25">
      <c r="A25" s="522"/>
      <c r="B25" s="522"/>
      <c r="C25" s="522"/>
      <c r="D25" s="522"/>
      <c r="E25" s="541"/>
    </row>
    <row r="26" spans="1:120" ht="15.75" x14ac:dyDescent="0.25">
      <c r="A26" s="522"/>
      <c r="B26" s="522"/>
      <c r="C26" s="522"/>
      <c r="D26" s="543"/>
      <c r="E26" s="541"/>
    </row>
    <row r="27" spans="1:120" ht="15.75" x14ac:dyDescent="0.25">
      <c r="A27" s="522"/>
      <c r="B27" s="522"/>
      <c r="C27" s="522"/>
      <c r="D27" s="522"/>
      <c r="E27" s="541"/>
    </row>
    <row r="28" spans="1:120" ht="15.75" x14ac:dyDescent="0.25">
      <c r="A28" s="522"/>
      <c r="B28" s="522"/>
      <c r="C28" s="522"/>
      <c r="D28" s="522"/>
      <c r="E28" s="541"/>
    </row>
    <row r="29" spans="1:120" ht="15.75" x14ac:dyDescent="0.25">
      <c r="A29" s="522"/>
      <c r="B29" s="522"/>
      <c r="C29" s="522"/>
      <c r="D29" s="522"/>
      <c r="E29" s="541"/>
    </row>
    <row r="30" spans="1:120" ht="15.75" x14ac:dyDescent="0.25">
      <c r="A30" s="522"/>
      <c r="B30" s="522"/>
      <c r="C30" s="522"/>
      <c r="D30" s="522"/>
      <c r="E30" s="541"/>
    </row>
    <row r="31" spans="1:120" ht="15.75" x14ac:dyDescent="0.25">
      <c r="A31" s="522"/>
      <c r="B31" s="522"/>
      <c r="C31" s="522"/>
      <c r="D31" s="522"/>
      <c r="E31" s="541"/>
    </row>
    <row r="32" spans="1:120" ht="15.75" x14ac:dyDescent="0.25">
      <c r="A32" s="522"/>
      <c r="B32" s="522"/>
      <c r="C32" s="522"/>
      <c r="D32" s="522"/>
      <c r="E32" s="541"/>
    </row>
    <row r="33" spans="1:19" ht="15.75" x14ac:dyDescent="0.25">
      <c r="A33" s="522"/>
      <c r="B33" s="522"/>
      <c r="C33" s="522"/>
      <c r="D33" s="522"/>
      <c r="E33" s="541"/>
      <c r="M33" s="521" t="s">
        <v>275</v>
      </c>
      <c r="N33" s="521" t="s">
        <v>121</v>
      </c>
      <c r="O33" s="521" t="s">
        <v>122</v>
      </c>
      <c r="P33" s="521" t="s">
        <v>123</v>
      </c>
      <c r="Q33" s="521" t="s">
        <v>124</v>
      </c>
      <c r="S33" s="521" t="s">
        <v>125</v>
      </c>
    </row>
    <row r="34" spans="1:19" ht="15.75" x14ac:dyDescent="0.25">
      <c r="A34" s="522"/>
      <c r="B34" s="522"/>
      <c r="C34" s="522"/>
      <c r="D34" s="522"/>
      <c r="E34" s="541"/>
      <c r="M34" s="521">
        <v>1</v>
      </c>
      <c r="N34" s="521">
        <v>2</v>
      </c>
      <c r="O34" s="521">
        <v>3</v>
      </c>
      <c r="P34" s="521">
        <v>4</v>
      </c>
      <c r="Q34" s="521">
        <v>5</v>
      </c>
      <c r="R34" s="521">
        <v>6</v>
      </c>
      <c r="S34" s="521">
        <v>7</v>
      </c>
    </row>
    <row r="35" spans="1:19" ht="15.75" x14ac:dyDescent="0.25">
      <c r="A35" s="522"/>
      <c r="B35" s="522"/>
      <c r="C35" s="522"/>
      <c r="D35" s="522"/>
      <c r="E35" s="541"/>
      <c r="M35" s="544">
        <v>48029110100</v>
      </c>
      <c r="N35" s="545" t="s">
        <v>381</v>
      </c>
      <c r="O35" s="545">
        <v>42563</v>
      </c>
      <c r="P35" s="545" t="s">
        <v>126</v>
      </c>
      <c r="Q35" s="545">
        <v>25.7</v>
      </c>
      <c r="R35" s="546" t="s">
        <v>0</v>
      </c>
      <c r="S35" s="547" t="s">
        <v>1</v>
      </c>
    </row>
    <row r="36" spans="1:19" ht="15.75" x14ac:dyDescent="0.25">
      <c r="A36" s="522"/>
      <c r="B36" s="522"/>
      <c r="C36" s="522"/>
      <c r="D36" s="522"/>
      <c r="E36" s="541"/>
      <c r="M36" s="548">
        <v>48029110300</v>
      </c>
      <c r="N36" s="548" t="s">
        <v>381</v>
      </c>
      <c r="O36" s="548">
        <v>35321</v>
      </c>
      <c r="P36" s="548" t="s">
        <v>127</v>
      </c>
      <c r="Q36" s="548">
        <v>33.6</v>
      </c>
      <c r="R36" s="549" t="s">
        <v>0</v>
      </c>
      <c r="S36" s="550" t="s">
        <v>0</v>
      </c>
    </row>
    <row r="37" spans="1:19" ht="15.75" x14ac:dyDescent="0.25">
      <c r="A37" s="522"/>
      <c r="B37" s="522"/>
      <c r="C37" s="522"/>
      <c r="D37" s="522"/>
      <c r="E37" s="541"/>
      <c r="M37" s="545">
        <v>48029110500</v>
      </c>
      <c r="N37" s="545" t="s">
        <v>381</v>
      </c>
      <c r="O37" s="545">
        <v>11922</v>
      </c>
      <c r="P37" s="545" t="s">
        <v>127</v>
      </c>
      <c r="Q37" s="545">
        <v>62.4</v>
      </c>
      <c r="R37" s="546" t="s">
        <v>0</v>
      </c>
      <c r="S37" s="547" t="s">
        <v>1</v>
      </c>
    </row>
    <row r="38" spans="1:19" ht="15.75" x14ac:dyDescent="0.25">
      <c r="A38" s="522"/>
      <c r="B38" s="522"/>
      <c r="C38" s="522"/>
      <c r="D38" s="522"/>
      <c r="E38" s="541"/>
      <c r="M38" s="548">
        <v>48029110600</v>
      </c>
      <c r="N38" s="548" t="s">
        <v>381</v>
      </c>
      <c r="O38" s="548">
        <v>13603</v>
      </c>
      <c r="P38" s="548" t="s">
        <v>127</v>
      </c>
      <c r="Q38" s="548">
        <v>45.1</v>
      </c>
      <c r="R38" s="549" t="s">
        <v>1</v>
      </c>
      <c r="S38" s="550" t="s">
        <v>1</v>
      </c>
    </row>
    <row r="39" spans="1:19" ht="15.75" x14ac:dyDescent="0.25">
      <c r="A39" s="522"/>
      <c r="B39" s="522"/>
      <c r="C39" s="522"/>
      <c r="D39" s="522"/>
      <c r="E39" s="541"/>
      <c r="M39" s="545">
        <v>48029110700</v>
      </c>
      <c r="N39" s="545" t="s">
        <v>381</v>
      </c>
      <c r="O39" s="545">
        <v>13323</v>
      </c>
      <c r="P39" s="545" t="s">
        <v>127</v>
      </c>
      <c r="Q39" s="545">
        <v>33.799999999999997</v>
      </c>
      <c r="R39" s="546" t="s">
        <v>0</v>
      </c>
      <c r="S39" s="547" t="s">
        <v>0</v>
      </c>
    </row>
    <row r="40" spans="1:19" ht="15.75" x14ac:dyDescent="0.25">
      <c r="A40" s="522"/>
      <c r="B40" s="522"/>
      <c r="C40" s="522"/>
      <c r="D40" s="522"/>
      <c r="E40" s="541"/>
      <c r="M40" s="548">
        <v>48029110800</v>
      </c>
      <c r="N40" s="548" t="s">
        <v>381</v>
      </c>
      <c r="O40" s="548">
        <v>30230</v>
      </c>
      <c r="P40" s="548" t="s">
        <v>127</v>
      </c>
      <c r="Q40" s="548">
        <v>23.7</v>
      </c>
      <c r="R40" s="549" t="s">
        <v>0</v>
      </c>
      <c r="S40" s="550" t="s">
        <v>0</v>
      </c>
    </row>
    <row r="41" spans="1:19" ht="15.75" x14ac:dyDescent="0.25">
      <c r="A41" s="522"/>
      <c r="B41" s="522"/>
      <c r="C41" s="522"/>
      <c r="D41" s="522"/>
      <c r="E41" s="541"/>
      <c r="M41" s="545">
        <v>48029110900</v>
      </c>
      <c r="N41" s="545" t="s">
        <v>381</v>
      </c>
      <c r="O41" s="545">
        <v>58438</v>
      </c>
      <c r="P41" s="545" t="s">
        <v>128</v>
      </c>
      <c r="Q41" s="545">
        <v>21.5</v>
      </c>
      <c r="R41" s="546" t="s">
        <v>0</v>
      </c>
      <c r="S41" s="547" t="s">
        <v>0</v>
      </c>
    </row>
    <row r="42" spans="1:19" ht="15.75" x14ac:dyDescent="0.25">
      <c r="A42" s="522"/>
      <c r="B42" s="522"/>
      <c r="C42" s="522"/>
      <c r="D42" s="522"/>
      <c r="E42" s="541"/>
      <c r="M42" s="548">
        <v>48029111000</v>
      </c>
      <c r="N42" s="548" t="s">
        <v>381</v>
      </c>
      <c r="O42" s="548">
        <v>34453</v>
      </c>
      <c r="P42" s="548" t="s">
        <v>127</v>
      </c>
      <c r="Q42" s="548">
        <v>26.6</v>
      </c>
      <c r="R42" s="549" t="s">
        <v>0</v>
      </c>
      <c r="S42" s="550" t="s">
        <v>0</v>
      </c>
    </row>
    <row r="43" spans="1:19" ht="15.75" x14ac:dyDescent="0.25">
      <c r="A43" s="522"/>
      <c r="B43" s="522"/>
      <c r="C43" s="522"/>
      <c r="D43" s="522"/>
      <c r="E43" s="541"/>
      <c r="M43" s="545">
        <v>48029120100</v>
      </c>
      <c r="N43" s="545" t="s">
        <v>381</v>
      </c>
      <c r="O43" s="545">
        <v>62394</v>
      </c>
      <c r="P43" s="545" t="s">
        <v>128</v>
      </c>
      <c r="Q43" s="545">
        <v>7.8</v>
      </c>
      <c r="R43" s="546" t="s">
        <v>0</v>
      </c>
      <c r="S43" s="547" t="s">
        <v>0</v>
      </c>
    </row>
    <row r="44" spans="1:19" ht="15.75" x14ac:dyDescent="0.25">
      <c r="A44" s="522"/>
      <c r="B44" s="522"/>
      <c r="C44" s="522"/>
      <c r="D44" s="522"/>
      <c r="E44" s="541"/>
      <c r="M44" s="548">
        <v>48029120300</v>
      </c>
      <c r="N44" s="548" t="s">
        <v>381</v>
      </c>
      <c r="O44" s="548">
        <v>110980</v>
      </c>
      <c r="P44" s="548" t="s">
        <v>129</v>
      </c>
      <c r="Q44" s="548">
        <v>6.4</v>
      </c>
      <c r="R44" s="549" t="s">
        <v>0</v>
      </c>
      <c r="S44" s="550" t="s">
        <v>0</v>
      </c>
    </row>
    <row r="45" spans="1:19" ht="15.75" x14ac:dyDescent="0.25">
      <c r="A45" s="522"/>
      <c r="B45" s="522"/>
      <c r="C45" s="522"/>
      <c r="D45" s="522"/>
      <c r="E45" s="541"/>
      <c r="M45" s="545">
        <v>48029120400</v>
      </c>
      <c r="N45" s="545" t="s">
        <v>381</v>
      </c>
      <c r="O45" s="545">
        <v>129890</v>
      </c>
      <c r="P45" s="545" t="s">
        <v>129</v>
      </c>
      <c r="Q45" s="545">
        <v>1.3</v>
      </c>
      <c r="R45" s="546" t="s">
        <v>0</v>
      </c>
      <c r="S45" s="547" t="s">
        <v>0</v>
      </c>
    </row>
    <row r="46" spans="1:19" ht="15.75" x14ac:dyDescent="0.25">
      <c r="A46" s="522"/>
      <c r="B46" s="522"/>
      <c r="C46" s="522"/>
      <c r="D46" s="522"/>
      <c r="E46" s="541"/>
      <c r="M46" s="548">
        <v>48029120501</v>
      </c>
      <c r="N46" s="548" t="s">
        <v>381</v>
      </c>
      <c r="O46" s="548">
        <v>40080</v>
      </c>
      <c r="P46" s="548" t="s">
        <v>126</v>
      </c>
      <c r="Q46" s="548">
        <v>13.9</v>
      </c>
      <c r="R46" s="549" t="s">
        <v>0</v>
      </c>
      <c r="S46" s="550" t="s">
        <v>0</v>
      </c>
    </row>
    <row r="47" spans="1:19" ht="15.75" x14ac:dyDescent="0.25">
      <c r="A47" s="522"/>
      <c r="B47" s="522"/>
      <c r="C47" s="522"/>
      <c r="D47" s="522"/>
      <c r="E47" s="541"/>
      <c r="M47" s="545">
        <v>48029120502</v>
      </c>
      <c r="N47" s="545" t="s">
        <v>381</v>
      </c>
      <c r="O47" s="545">
        <v>27400</v>
      </c>
      <c r="P47" s="545" t="s">
        <v>127</v>
      </c>
      <c r="Q47" s="545">
        <v>39.9</v>
      </c>
      <c r="R47" s="546" t="s">
        <v>0</v>
      </c>
      <c r="S47" s="547" t="s">
        <v>0</v>
      </c>
    </row>
    <row r="48" spans="1:19" ht="15.75" x14ac:dyDescent="0.25">
      <c r="A48" s="522"/>
      <c r="B48" s="522"/>
      <c r="C48" s="522"/>
      <c r="D48" s="522"/>
      <c r="E48" s="541"/>
      <c r="M48" s="548">
        <v>48029120600</v>
      </c>
      <c r="N48" s="548" t="s">
        <v>381</v>
      </c>
      <c r="O48" s="548">
        <v>48947</v>
      </c>
      <c r="P48" s="548" t="s">
        <v>126</v>
      </c>
      <c r="Q48" s="548">
        <v>22.4</v>
      </c>
      <c r="R48" s="549" t="s">
        <v>1</v>
      </c>
      <c r="S48" s="550" t="s">
        <v>0</v>
      </c>
    </row>
    <row r="49" spans="1:19" ht="15.75" x14ac:dyDescent="0.25">
      <c r="A49" s="522"/>
      <c r="B49" s="522"/>
      <c r="C49" s="522"/>
      <c r="D49" s="522"/>
      <c r="E49" s="541"/>
      <c r="M49" s="545">
        <v>48029120701</v>
      </c>
      <c r="N49" s="545" t="s">
        <v>381</v>
      </c>
      <c r="O49" s="545">
        <v>33680</v>
      </c>
      <c r="P49" s="545" t="s">
        <v>127</v>
      </c>
      <c r="Q49" s="545">
        <v>21.1</v>
      </c>
      <c r="R49" s="546" t="s">
        <v>0</v>
      </c>
      <c r="S49" s="547" t="s">
        <v>0</v>
      </c>
    </row>
    <row r="50" spans="1:19" ht="15.75" x14ac:dyDescent="0.25">
      <c r="A50" s="522"/>
      <c r="B50" s="522"/>
      <c r="C50" s="522"/>
      <c r="D50" s="522"/>
      <c r="E50" s="541"/>
      <c r="M50" s="548">
        <v>48029120702</v>
      </c>
      <c r="N50" s="548" t="s">
        <v>381</v>
      </c>
      <c r="O50" s="548">
        <v>70039</v>
      </c>
      <c r="P50" s="548" t="s">
        <v>128</v>
      </c>
      <c r="Q50" s="548">
        <v>10.1</v>
      </c>
      <c r="R50" s="549" t="s">
        <v>0</v>
      </c>
      <c r="S50" s="550" t="s">
        <v>0</v>
      </c>
    </row>
    <row r="51" spans="1:19" ht="15.75" x14ac:dyDescent="0.25">
      <c r="A51" s="522"/>
      <c r="B51" s="522"/>
      <c r="C51" s="522"/>
      <c r="D51" s="522"/>
      <c r="E51" s="541"/>
      <c r="M51" s="545">
        <v>48029120800</v>
      </c>
      <c r="N51" s="545" t="s">
        <v>381</v>
      </c>
      <c r="O51" s="545">
        <v>81190</v>
      </c>
      <c r="P51" s="545" t="s">
        <v>129</v>
      </c>
      <c r="Q51" s="545">
        <v>3.2</v>
      </c>
      <c r="R51" s="546" t="s">
        <v>0</v>
      </c>
      <c r="S51" s="547" t="s">
        <v>0</v>
      </c>
    </row>
    <row r="52" spans="1:19" ht="15.75" x14ac:dyDescent="0.25">
      <c r="A52" s="522"/>
      <c r="B52" s="522"/>
      <c r="C52" s="522"/>
      <c r="D52" s="522"/>
      <c r="E52" s="541"/>
      <c r="M52" s="548">
        <v>48029120901</v>
      </c>
      <c r="N52" s="548" t="s">
        <v>381</v>
      </c>
      <c r="O52" s="548">
        <v>55104</v>
      </c>
      <c r="P52" s="548" t="s">
        <v>128</v>
      </c>
      <c r="Q52" s="548">
        <v>25.2</v>
      </c>
      <c r="R52" s="549" t="s">
        <v>0</v>
      </c>
      <c r="S52" s="550" t="s">
        <v>0</v>
      </c>
    </row>
    <row r="53" spans="1:19" ht="15.75" x14ac:dyDescent="0.25">
      <c r="A53" s="522"/>
      <c r="B53" s="522"/>
      <c r="C53" s="522"/>
      <c r="D53" s="522"/>
      <c r="E53" s="541"/>
      <c r="M53" s="545">
        <v>48029120902</v>
      </c>
      <c r="N53" s="545" t="s">
        <v>381</v>
      </c>
      <c r="O53" s="545">
        <v>53632</v>
      </c>
      <c r="P53" s="545" t="s">
        <v>128</v>
      </c>
      <c r="Q53" s="545">
        <v>13.7</v>
      </c>
      <c r="R53" s="546" t="s">
        <v>1</v>
      </c>
      <c r="S53" s="547" t="s">
        <v>0</v>
      </c>
    </row>
    <row r="54" spans="1:19" ht="15.75" x14ac:dyDescent="0.25">
      <c r="A54" s="522"/>
      <c r="B54" s="522"/>
      <c r="C54" s="522"/>
      <c r="D54" s="522"/>
      <c r="E54" s="541"/>
      <c r="M54" s="548">
        <v>48029121000</v>
      </c>
      <c r="N54" s="548" t="s">
        <v>381</v>
      </c>
      <c r="O54" s="548">
        <v>51006</v>
      </c>
      <c r="P54" s="548" t="s">
        <v>126</v>
      </c>
      <c r="Q54" s="548">
        <v>14.6</v>
      </c>
      <c r="R54" s="549" t="s">
        <v>0</v>
      </c>
      <c r="S54" s="550" t="s">
        <v>0</v>
      </c>
    </row>
    <row r="55" spans="1:19" ht="15.75" x14ac:dyDescent="0.25">
      <c r="A55" s="522"/>
      <c r="B55" s="522"/>
      <c r="C55" s="522"/>
      <c r="D55" s="522"/>
      <c r="E55" s="541"/>
      <c r="M55" s="545">
        <v>48029121108</v>
      </c>
      <c r="N55" s="545" t="s">
        <v>381</v>
      </c>
      <c r="O55" s="545">
        <v>59487</v>
      </c>
      <c r="P55" s="545" t="s">
        <v>128</v>
      </c>
      <c r="Q55" s="545">
        <v>8.9</v>
      </c>
      <c r="R55" s="546" t="s">
        <v>0</v>
      </c>
      <c r="S55" s="547" t="s">
        <v>0</v>
      </c>
    </row>
    <row r="56" spans="1:19" ht="15.75" x14ac:dyDescent="0.25">
      <c r="A56" s="522"/>
      <c r="B56" s="522"/>
      <c r="C56" s="522"/>
      <c r="D56" s="522"/>
      <c r="E56" s="541"/>
      <c r="M56" s="548">
        <v>48029121110</v>
      </c>
      <c r="N56" s="548" t="s">
        <v>381</v>
      </c>
      <c r="O56" s="548">
        <v>73720</v>
      </c>
      <c r="P56" s="548" t="s">
        <v>129</v>
      </c>
      <c r="Q56" s="548">
        <v>3.8</v>
      </c>
      <c r="R56" s="549" t="s">
        <v>0</v>
      </c>
      <c r="S56" s="550" t="s">
        <v>0</v>
      </c>
    </row>
    <row r="57" spans="1:19" ht="15.75" x14ac:dyDescent="0.25">
      <c r="A57" s="522"/>
      <c r="B57" s="522"/>
      <c r="C57" s="522"/>
      <c r="D57" s="522"/>
      <c r="E57" s="541"/>
      <c r="M57" s="545">
        <v>48029121111</v>
      </c>
      <c r="N57" s="545" t="s">
        <v>381</v>
      </c>
      <c r="O57" s="545">
        <v>62232</v>
      </c>
      <c r="P57" s="545" t="s">
        <v>128</v>
      </c>
      <c r="Q57" s="545">
        <v>14.7</v>
      </c>
      <c r="R57" s="546" t="s">
        <v>0</v>
      </c>
      <c r="S57" s="547" t="s">
        <v>0</v>
      </c>
    </row>
    <row r="58" spans="1:19" ht="15.75" x14ac:dyDescent="0.25">
      <c r="A58" s="522"/>
      <c r="B58" s="522"/>
      <c r="C58" s="522"/>
      <c r="D58" s="522"/>
      <c r="E58" s="541"/>
      <c r="M58" s="548">
        <v>48029121112</v>
      </c>
      <c r="N58" s="548" t="s">
        <v>381</v>
      </c>
      <c r="O58" s="548">
        <v>51394</v>
      </c>
      <c r="P58" s="548" t="s">
        <v>126</v>
      </c>
      <c r="Q58" s="548">
        <v>15.4</v>
      </c>
      <c r="R58" s="549" t="s">
        <v>0</v>
      </c>
      <c r="S58" s="550" t="s">
        <v>0</v>
      </c>
    </row>
    <row r="59" spans="1:19" ht="15.75" x14ac:dyDescent="0.25">
      <c r="A59" s="522"/>
      <c r="B59" s="522"/>
      <c r="C59" s="522"/>
      <c r="D59" s="522"/>
      <c r="E59" s="541"/>
      <c r="M59" s="545">
        <v>48029121115</v>
      </c>
      <c r="N59" s="545" t="s">
        <v>381</v>
      </c>
      <c r="O59" s="545">
        <v>92879</v>
      </c>
      <c r="P59" s="545" t="s">
        <v>129</v>
      </c>
      <c r="Q59" s="545">
        <v>5.6</v>
      </c>
      <c r="R59" s="546" t="s">
        <v>0</v>
      </c>
      <c r="S59" s="547" t="s">
        <v>0</v>
      </c>
    </row>
    <row r="60" spans="1:19" ht="15.75" x14ac:dyDescent="0.25">
      <c r="A60" s="522"/>
      <c r="B60" s="522"/>
      <c r="C60" s="522"/>
      <c r="D60" s="522"/>
      <c r="E60" s="541"/>
      <c r="M60" s="548">
        <v>48029121116</v>
      </c>
      <c r="N60" s="548" t="s">
        <v>381</v>
      </c>
      <c r="O60" s="548">
        <v>50242</v>
      </c>
      <c r="P60" s="548" t="s">
        <v>126</v>
      </c>
      <c r="Q60" s="548">
        <v>11.6</v>
      </c>
      <c r="R60" s="549" t="s">
        <v>1</v>
      </c>
      <c r="S60" s="550" t="s">
        <v>0</v>
      </c>
    </row>
    <row r="61" spans="1:19" ht="15.75" x14ac:dyDescent="0.25">
      <c r="A61" s="522"/>
      <c r="B61" s="522"/>
      <c r="C61" s="522"/>
      <c r="D61" s="522"/>
      <c r="E61" s="541"/>
      <c r="M61" s="545">
        <v>48029121117</v>
      </c>
      <c r="N61" s="545" t="s">
        <v>381</v>
      </c>
      <c r="O61" s="545">
        <v>71901</v>
      </c>
      <c r="P61" s="545" t="s">
        <v>129</v>
      </c>
      <c r="Q61" s="545">
        <v>5.2</v>
      </c>
      <c r="R61" s="546" t="s">
        <v>1</v>
      </c>
      <c r="S61" s="547" t="s">
        <v>0</v>
      </c>
    </row>
    <row r="62" spans="1:19" ht="15.75" x14ac:dyDescent="0.25">
      <c r="A62" s="522"/>
      <c r="B62" s="522"/>
      <c r="C62" s="522"/>
      <c r="D62" s="522"/>
      <c r="E62" s="541"/>
      <c r="M62" s="548">
        <v>48029121118</v>
      </c>
      <c r="N62" s="548" t="s">
        <v>381</v>
      </c>
      <c r="O62" s="548">
        <v>56250</v>
      </c>
      <c r="P62" s="548" t="s">
        <v>128</v>
      </c>
      <c r="Q62" s="548">
        <v>4.9000000000000004</v>
      </c>
      <c r="R62" s="549" t="s">
        <v>0</v>
      </c>
      <c r="S62" s="550" t="s">
        <v>0</v>
      </c>
    </row>
    <row r="63" spans="1:19" ht="15.75" x14ac:dyDescent="0.25">
      <c r="A63" s="522"/>
      <c r="B63" s="522"/>
      <c r="C63" s="522"/>
      <c r="D63" s="522"/>
      <c r="E63" s="541"/>
      <c r="M63" s="545">
        <v>48029121119</v>
      </c>
      <c r="N63" s="545" t="s">
        <v>381</v>
      </c>
      <c r="O63" s="545">
        <v>54332</v>
      </c>
      <c r="P63" s="545" t="s">
        <v>128</v>
      </c>
      <c r="Q63" s="545">
        <v>8.5</v>
      </c>
      <c r="R63" s="546" t="s">
        <v>1</v>
      </c>
      <c r="S63" s="547" t="s">
        <v>0</v>
      </c>
    </row>
    <row r="64" spans="1:19" ht="15.75" x14ac:dyDescent="0.25">
      <c r="A64" s="522"/>
      <c r="B64" s="522"/>
      <c r="C64" s="522"/>
      <c r="D64" s="522"/>
      <c r="E64" s="541"/>
      <c r="M64" s="548">
        <v>48029121120</v>
      </c>
      <c r="N64" s="548" t="s">
        <v>381</v>
      </c>
      <c r="O64" s="548">
        <v>70529</v>
      </c>
      <c r="P64" s="548" t="s">
        <v>129</v>
      </c>
      <c r="Q64" s="548">
        <v>2.4</v>
      </c>
      <c r="R64" s="549" t="s">
        <v>1</v>
      </c>
      <c r="S64" s="550" t="s">
        <v>0</v>
      </c>
    </row>
    <row r="65" spans="1:19" ht="15.75" x14ac:dyDescent="0.25">
      <c r="A65" s="522"/>
      <c r="B65" s="522"/>
      <c r="C65" s="522"/>
      <c r="D65" s="522"/>
      <c r="E65" s="541"/>
      <c r="M65" s="545">
        <v>48029121121</v>
      </c>
      <c r="N65" s="545" t="s">
        <v>381</v>
      </c>
      <c r="O65" s="545">
        <v>107031</v>
      </c>
      <c r="P65" s="545" t="s">
        <v>129</v>
      </c>
      <c r="Q65" s="545">
        <v>2.4</v>
      </c>
      <c r="R65" s="546" t="s">
        <v>1</v>
      </c>
      <c r="S65" s="547" t="s">
        <v>0</v>
      </c>
    </row>
    <row r="66" spans="1:19" ht="15.75" x14ac:dyDescent="0.25">
      <c r="A66" s="522"/>
      <c r="B66" s="522"/>
      <c r="C66" s="522"/>
      <c r="D66" s="522"/>
      <c r="E66" s="541"/>
      <c r="M66" s="548">
        <v>48029121122</v>
      </c>
      <c r="N66" s="548" t="s">
        <v>381</v>
      </c>
      <c r="O66" s="548">
        <v>86888</v>
      </c>
      <c r="P66" s="548" t="s">
        <v>129</v>
      </c>
      <c r="Q66" s="548">
        <v>5.2</v>
      </c>
      <c r="R66" s="549" t="s">
        <v>0</v>
      </c>
      <c r="S66" s="550" t="s">
        <v>0</v>
      </c>
    </row>
    <row r="67" spans="1:19" ht="15.75" x14ac:dyDescent="0.25">
      <c r="A67" s="522"/>
      <c r="B67" s="522"/>
      <c r="C67" s="522"/>
      <c r="D67" s="522"/>
      <c r="E67" s="541"/>
      <c r="M67" s="545">
        <v>48029121203</v>
      </c>
      <c r="N67" s="545" t="s">
        <v>381</v>
      </c>
      <c r="O67" s="545">
        <v>40375</v>
      </c>
      <c r="P67" s="545" t="s">
        <v>126</v>
      </c>
      <c r="Q67" s="545">
        <v>23.8</v>
      </c>
      <c r="R67" s="546" t="s">
        <v>0</v>
      </c>
      <c r="S67" s="547" t="s">
        <v>1</v>
      </c>
    </row>
    <row r="68" spans="1:19" ht="15.75" x14ac:dyDescent="0.25">
      <c r="A68" s="522"/>
      <c r="B68" s="522"/>
      <c r="C68" s="522"/>
      <c r="D68" s="522"/>
      <c r="E68" s="541"/>
      <c r="M68" s="548">
        <v>48029121204</v>
      </c>
      <c r="N68" s="548" t="s">
        <v>381</v>
      </c>
      <c r="O68" s="548">
        <v>36181</v>
      </c>
      <c r="P68" s="548" t="s">
        <v>127</v>
      </c>
      <c r="Q68" s="548">
        <v>16.3</v>
      </c>
      <c r="R68" s="549" t="s">
        <v>0</v>
      </c>
      <c r="S68" s="550" t="s">
        <v>1</v>
      </c>
    </row>
    <row r="69" spans="1:19" ht="15.75" x14ac:dyDescent="0.25">
      <c r="A69" s="522"/>
      <c r="B69" s="522"/>
      <c r="C69" s="522"/>
      <c r="D69" s="522"/>
      <c r="E69" s="541"/>
      <c r="M69" s="545">
        <v>48029121205</v>
      </c>
      <c r="N69" s="545" t="s">
        <v>381</v>
      </c>
      <c r="O69" s="545">
        <v>32335</v>
      </c>
      <c r="P69" s="545" t="s">
        <v>127</v>
      </c>
      <c r="Q69" s="545">
        <v>31.1</v>
      </c>
      <c r="R69" s="546" t="s">
        <v>0</v>
      </c>
      <c r="S69" s="547" t="s">
        <v>1</v>
      </c>
    </row>
    <row r="70" spans="1:19" ht="15.75" x14ac:dyDescent="0.25">
      <c r="A70" s="522"/>
      <c r="B70" s="522"/>
      <c r="C70" s="522"/>
      <c r="D70" s="522"/>
      <c r="E70" s="541"/>
      <c r="M70" s="548">
        <v>48029121206</v>
      </c>
      <c r="N70" s="548" t="s">
        <v>381</v>
      </c>
      <c r="O70" s="548">
        <v>58134</v>
      </c>
      <c r="P70" s="548" t="s">
        <v>128</v>
      </c>
      <c r="Q70" s="548">
        <v>6.6</v>
      </c>
      <c r="R70" s="549" t="s">
        <v>0</v>
      </c>
      <c r="S70" s="550" t="s">
        <v>0</v>
      </c>
    </row>
    <row r="71" spans="1:19" ht="15.75" x14ac:dyDescent="0.25">
      <c r="A71" s="522"/>
      <c r="B71" s="522"/>
      <c r="C71" s="522"/>
      <c r="D71" s="522"/>
      <c r="E71" s="541"/>
      <c r="M71" s="545">
        <v>48029121300</v>
      </c>
      <c r="N71" s="545" t="s">
        <v>381</v>
      </c>
      <c r="O71" s="545">
        <v>71603</v>
      </c>
      <c r="P71" s="545" t="s">
        <v>129</v>
      </c>
      <c r="Q71" s="545">
        <v>6.3</v>
      </c>
      <c r="R71" s="546" t="s">
        <v>0</v>
      </c>
      <c r="S71" s="547" t="s">
        <v>0</v>
      </c>
    </row>
    <row r="72" spans="1:19" ht="15.75" x14ac:dyDescent="0.25">
      <c r="A72" s="522"/>
      <c r="B72" s="522"/>
      <c r="C72" s="522"/>
      <c r="D72" s="522"/>
      <c r="E72" s="541"/>
      <c r="M72" s="548">
        <v>48029121402</v>
      </c>
      <c r="N72" s="548" t="s">
        <v>381</v>
      </c>
      <c r="O72" s="548">
        <v>49239</v>
      </c>
      <c r="P72" s="548" t="s">
        <v>126</v>
      </c>
      <c r="Q72" s="548">
        <v>17.399999999999999</v>
      </c>
      <c r="R72" s="549" t="s">
        <v>0</v>
      </c>
      <c r="S72" s="550" t="s">
        <v>0</v>
      </c>
    </row>
    <row r="73" spans="1:19" ht="15.75" x14ac:dyDescent="0.25">
      <c r="A73" s="522"/>
      <c r="B73" s="522"/>
      <c r="C73" s="522"/>
      <c r="D73" s="522"/>
      <c r="E73" s="541"/>
      <c r="M73" s="545">
        <v>48029121403</v>
      </c>
      <c r="N73" s="545" t="s">
        <v>381</v>
      </c>
      <c r="O73" s="545">
        <v>42106</v>
      </c>
      <c r="P73" s="545" t="s">
        <v>126</v>
      </c>
      <c r="Q73" s="545">
        <v>20.6</v>
      </c>
      <c r="R73" s="546" t="s">
        <v>0</v>
      </c>
      <c r="S73" s="547" t="s">
        <v>0</v>
      </c>
    </row>
    <row r="74" spans="1:19" ht="15.75" x14ac:dyDescent="0.25">
      <c r="A74" s="522"/>
      <c r="B74" s="522"/>
      <c r="C74" s="522"/>
      <c r="D74" s="522"/>
      <c r="E74" s="541"/>
      <c r="M74" s="548">
        <v>48029121404</v>
      </c>
      <c r="N74" s="548" t="s">
        <v>381</v>
      </c>
      <c r="O74" s="548">
        <v>27143</v>
      </c>
      <c r="P74" s="548" t="s">
        <v>127</v>
      </c>
      <c r="Q74" s="548">
        <v>23.3</v>
      </c>
      <c r="R74" s="549" t="s">
        <v>0</v>
      </c>
      <c r="S74" s="550" t="s">
        <v>0</v>
      </c>
    </row>
    <row r="75" spans="1:19" ht="15.75" x14ac:dyDescent="0.25">
      <c r="A75" s="522"/>
      <c r="B75" s="522"/>
      <c r="C75" s="522"/>
      <c r="D75" s="522"/>
      <c r="E75" s="541"/>
      <c r="M75" s="545">
        <v>48029121501</v>
      </c>
      <c r="N75" s="545" t="s">
        <v>381</v>
      </c>
      <c r="O75" s="545">
        <v>87985</v>
      </c>
      <c r="P75" s="545" t="s">
        <v>129</v>
      </c>
      <c r="Q75" s="545">
        <v>7.7</v>
      </c>
      <c r="R75" s="546" t="s">
        <v>1</v>
      </c>
      <c r="S75" s="547" t="s">
        <v>0</v>
      </c>
    </row>
    <row r="76" spans="1:19" ht="15.75" x14ac:dyDescent="0.25">
      <c r="A76" s="522"/>
      <c r="B76" s="522"/>
      <c r="C76" s="522"/>
      <c r="D76" s="522"/>
      <c r="E76" s="541"/>
      <c r="M76" s="548">
        <v>48029121504</v>
      </c>
      <c r="N76" s="548" t="s">
        <v>381</v>
      </c>
      <c r="O76" s="548">
        <v>62092</v>
      </c>
      <c r="P76" s="548" t="s">
        <v>128</v>
      </c>
      <c r="Q76" s="548">
        <v>8.8000000000000007</v>
      </c>
      <c r="R76" s="549" t="s">
        <v>0</v>
      </c>
      <c r="S76" s="550" t="s">
        <v>0</v>
      </c>
    </row>
    <row r="77" spans="1:19" ht="15.75" x14ac:dyDescent="0.25">
      <c r="A77" s="522"/>
      <c r="B77" s="522"/>
      <c r="C77" s="522"/>
      <c r="D77" s="522"/>
      <c r="E77" s="541"/>
      <c r="M77" s="545">
        <v>48029121505</v>
      </c>
      <c r="N77" s="545" t="s">
        <v>381</v>
      </c>
      <c r="O77" s="545">
        <v>62574</v>
      </c>
      <c r="P77" s="545" t="s">
        <v>128</v>
      </c>
      <c r="Q77" s="545">
        <v>6.6</v>
      </c>
      <c r="R77" s="546" t="s">
        <v>0</v>
      </c>
      <c r="S77" s="547" t="s">
        <v>0</v>
      </c>
    </row>
    <row r="78" spans="1:19" ht="15.75" x14ac:dyDescent="0.25">
      <c r="A78" s="522"/>
      <c r="B78" s="522"/>
      <c r="C78" s="522"/>
      <c r="D78" s="522"/>
      <c r="E78" s="541"/>
      <c r="M78" s="548">
        <v>48029121506</v>
      </c>
      <c r="N78" s="548" t="s">
        <v>381</v>
      </c>
      <c r="O78" s="548">
        <v>52269</v>
      </c>
      <c r="P78" s="548" t="s">
        <v>126</v>
      </c>
      <c r="Q78" s="548">
        <v>14.6</v>
      </c>
      <c r="R78" s="549" t="s">
        <v>0</v>
      </c>
      <c r="S78" s="550" t="s">
        <v>0</v>
      </c>
    </row>
    <row r="79" spans="1:19" ht="15.75" x14ac:dyDescent="0.25">
      <c r="A79" s="522"/>
      <c r="B79" s="522"/>
      <c r="C79" s="522"/>
      <c r="D79" s="522"/>
      <c r="E79" s="541"/>
      <c r="M79" s="545">
        <v>48029121507</v>
      </c>
      <c r="N79" s="545" t="s">
        <v>381</v>
      </c>
      <c r="O79" s="545">
        <v>45958</v>
      </c>
      <c r="P79" s="545" t="s">
        <v>126</v>
      </c>
      <c r="Q79" s="545">
        <v>11.1</v>
      </c>
      <c r="R79" s="546" t="s">
        <v>1</v>
      </c>
      <c r="S79" s="547" t="s">
        <v>0</v>
      </c>
    </row>
    <row r="80" spans="1:19" ht="15.75" x14ac:dyDescent="0.25">
      <c r="A80" s="522"/>
      <c r="B80" s="522"/>
      <c r="C80" s="522"/>
      <c r="D80" s="522"/>
      <c r="E80" s="541"/>
      <c r="M80" s="548">
        <v>48029121508</v>
      </c>
      <c r="N80" s="548" t="s">
        <v>381</v>
      </c>
      <c r="O80" s="548">
        <v>42218</v>
      </c>
      <c r="P80" s="548" t="s">
        <v>126</v>
      </c>
      <c r="Q80" s="548">
        <v>26</v>
      </c>
      <c r="R80" s="549" t="s">
        <v>0</v>
      </c>
      <c r="S80" s="550" t="s">
        <v>0</v>
      </c>
    </row>
    <row r="81" spans="1:19" ht="15.75" x14ac:dyDescent="0.25">
      <c r="A81" s="522"/>
      <c r="B81" s="522"/>
      <c r="C81" s="522"/>
      <c r="D81" s="522"/>
      <c r="E81" s="541"/>
      <c r="M81" s="545">
        <v>48029121601</v>
      </c>
      <c r="N81" s="545" t="s">
        <v>381</v>
      </c>
      <c r="O81" s="545">
        <v>44778</v>
      </c>
      <c r="P81" s="545" t="s">
        <v>126</v>
      </c>
      <c r="Q81" s="545">
        <v>13.1</v>
      </c>
      <c r="R81" s="546" t="s">
        <v>0</v>
      </c>
      <c r="S81" s="547" t="s">
        <v>0</v>
      </c>
    </row>
    <row r="82" spans="1:19" ht="15.75" x14ac:dyDescent="0.25">
      <c r="A82" s="522"/>
      <c r="B82" s="522"/>
      <c r="C82" s="522"/>
      <c r="D82" s="522"/>
      <c r="E82" s="541"/>
      <c r="M82" s="548">
        <v>48029121604</v>
      </c>
      <c r="N82" s="548" t="s">
        <v>381</v>
      </c>
      <c r="O82" s="548">
        <v>62952</v>
      </c>
      <c r="P82" s="548" t="s">
        <v>128</v>
      </c>
      <c r="Q82" s="548">
        <v>8</v>
      </c>
      <c r="R82" s="549" t="s">
        <v>0</v>
      </c>
      <c r="S82" s="550" t="s">
        <v>0</v>
      </c>
    </row>
    <row r="83" spans="1:19" ht="15.75" x14ac:dyDescent="0.25">
      <c r="A83" s="522"/>
      <c r="B83" s="522"/>
      <c r="C83" s="522"/>
      <c r="D83" s="522"/>
      <c r="E83" s="541"/>
      <c r="M83" s="545">
        <v>48029121605</v>
      </c>
      <c r="N83" s="545" t="s">
        <v>381</v>
      </c>
      <c r="O83" s="545">
        <v>55333</v>
      </c>
      <c r="P83" s="545" t="s">
        <v>128</v>
      </c>
      <c r="Q83" s="545">
        <v>16</v>
      </c>
      <c r="R83" s="546" t="s">
        <v>0</v>
      </c>
      <c r="S83" s="547" t="s">
        <v>0</v>
      </c>
    </row>
    <row r="84" spans="1:19" ht="15.75" x14ac:dyDescent="0.25">
      <c r="A84" s="522"/>
      <c r="B84" s="522"/>
      <c r="C84" s="522"/>
      <c r="D84" s="522"/>
      <c r="E84" s="541"/>
      <c r="M84" s="548">
        <v>48029121606</v>
      </c>
      <c r="N84" s="548" t="s">
        <v>381</v>
      </c>
      <c r="O84" s="548">
        <v>58330</v>
      </c>
      <c r="P84" s="548" t="s">
        <v>128</v>
      </c>
      <c r="Q84" s="548">
        <v>6.6</v>
      </c>
      <c r="R84" s="549" t="s">
        <v>0</v>
      </c>
      <c r="S84" s="550" t="s">
        <v>0</v>
      </c>
    </row>
    <row r="85" spans="1:19" ht="15.75" x14ac:dyDescent="0.25">
      <c r="A85" s="522"/>
      <c r="B85" s="522"/>
      <c r="C85" s="522"/>
      <c r="D85" s="522"/>
      <c r="E85" s="541"/>
      <c r="M85" s="545">
        <v>48029121701</v>
      </c>
      <c r="N85" s="545" t="s">
        <v>381</v>
      </c>
      <c r="O85" s="545">
        <v>55104</v>
      </c>
      <c r="P85" s="545" t="s">
        <v>128</v>
      </c>
      <c r="Q85" s="545">
        <v>9.4</v>
      </c>
      <c r="R85" s="546" t="s">
        <v>1</v>
      </c>
      <c r="S85" s="547" t="s">
        <v>0</v>
      </c>
    </row>
    <row r="86" spans="1:19" ht="15.75" x14ac:dyDescent="0.25">
      <c r="A86" s="522"/>
      <c r="B86" s="522"/>
      <c r="C86" s="522"/>
      <c r="D86" s="522"/>
      <c r="E86" s="541"/>
      <c r="M86" s="548">
        <v>48029121702</v>
      </c>
      <c r="N86" s="548" t="s">
        <v>381</v>
      </c>
      <c r="O86" s="548">
        <v>72314</v>
      </c>
      <c r="P86" s="548" t="s">
        <v>129</v>
      </c>
      <c r="Q86" s="548">
        <v>8.5</v>
      </c>
      <c r="R86" s="549" t="s">
        <v>1</v>
      </c>
      <c r="S86" s="550" t="s">
        <v>0</v>
      </c>
    </row>
    <row r="87" spans="1:19" ht="15.75" x14ac:dyDescent="0.25">
      <c r="A87" s="522"/>
      <c r="B87" s="522"/>
      <c r="C87" s="522"/>
      <c r="D87" s="522"/>
      <c r="E87" s="541"/>
      <c r="M87" s="545">
        <v>48029121802</v>
      </c>
      <c r="N87" s="545" t="s">
        <v>381</v>
      </c>
      <c r="O87" s="545">
        <v>54003</v>
      </c>
      <c r="P87" s="545" t="s">
        <v>128</v>
      </c>
      <c r="Q87" s="545">
        <v>14.9</v>
      </c>
      <c r="R87" s="546" t="s">
        <v>1</v>
      </c>
      <c r="S87" s="547" t="s">
        <v>0</v>
      </c>
    </row>
    <row r="88" spans="1:19" ht="15.75" x14ac:dyDescent="0.25">
      <c r="A88" s="522"/>
      <c r="B88" s="522"/>
      <c r="C88" s="522"/>
      <c r="D88" s="522"/>
      <c r="E88" s="541"/>
      <c r="M88" s="548">
        <v>48029121803</v>
      </c>
      <c r="N88" s="548" t="s">
        <v>381</v>
      </c>
      <c r="O88" s="548">
        <v>54262</v>
      </c>
      <c r="P88" s="548" t="s">
        <v>128</v>
      </c>
      <c r="Q88" s="548">
        <v>8.6999999999999993</v>
      </c>
      <c r="R88" s="549" t="s">
        <v>0</v>
      </c>
      <c r="S88" s="550" t="s">
        <v>0</v>
      </c>
    </row>
    <row r="89" spans="1:19" ht="15.75" x14ac:dyDescent="0.25">
      <c r="A89" s="522"/>
      <c r="B89" s="522"/>
      <c r="C89" s="522"/>
      <c r="D89" s="522"/>
      <c r="E89" s="541"/>
      <c r="M89" s="545">
        <v>48029121804</v>
      </c>
      <c r="N89" s="545" t="s">
        <v>381</v>
      </c>
      <c r="O89" s="545">
        <v>57542</v>
      </c>
      <c r="P89" s="545" t="s">
        <v>128</v>
      </c>
      <c r="Q89" s="545">
        <v>21</v>
      </c>
      <c r="R89" s="546" t="s">
        <v>0</v>
      </c>
      <c r="S89" s="547" t="s">
        <v>0</v>
      </c>
    </row>
    <row r="90" spans="1:19" ht="15.75" x14ac:dyDescent="0.25">
      <c r="A90" s="522"/>
      <c r="B90" s="522"/>
      <c r="C90" s="522"/>
      <c r="D90" s="522"/>
      <c r="E90" s="541"/>
      <c r="M90" s="548">
        <v>48029121808</v>
      </c>
      <c r="N90" s="548" t="s">
        <v>381</v>
      </c>
      <c r="O90" s="548">
        <v>72917</v>
      </c>
      <c r="P90" s="548" t="s">
        <v>129</v>
      </c>
      <c r="Q90" s="548">
        <v>10.6</v>
      </c>
      <c r="R90" s="549" t="s">
        <v>0</v>
      </c>
      <c r="S90" s="550" t="s">
        <v>0</v>
      </c>
    </row>
    <row r="91" spans="1:19" ht="15.75" x14ac:dyDescent="0.25">
      <c r="A91" s="522"/>
      <c r="B91" s="522"/>
      <c r="C91" s="522"/>
      <c r="D91" s="522"/>
      <c r="E91" s="541"/>
      <c r="M91" s="545">
        <v>48029121809</v>
      </c>
      <c r="N91" s="545" t="s">
        <v>381</v>
      </c>
      <c r="O91" s="545">
        <v>65147</v>
      </c>
      <c r="P91" s="545" t="s">
        <v>128</v>
      </c>
      <c r="Q91" s="545">
        <v>12.9</v>
      </c>
      <c r="R91" s="546" t="s">
        <v>0</v>
      </c>
      <c r="S91" s="547" t="s">
        <v>0</v>
      </c>
    </row>
    <row r="92" spans="1:19" ht="15.75" x14ac:dyDescent="0.25">
      <c r="A92" s="522"/>
      <c r="B92" s="522"/>
      <c r="C92" s="522"/>
      <c r="D92" s="522"/>
      <c r="E92" s="541"/>
      <c r="M92" s="548">
        <v>48029121810</v>
      </c>
      <c r="N92" s="548" t="s">
        <v>381</v>
      </c>
      <c r="O92" s="548">
        <v>68839</v>
      </c>
      <c r="P92" s="548" t="s">
        <v>128</v>
      </c>
      <c r="Q92" s="548">
        <v>9.6</v>
      </c>
      <c r="R92" s="549" t="s">
        <v>0</v>
      </c>
      <c r="S92" s="550" t="s">
        <v>0</v>
      </c>
    </row>
    <row r="93" spans="1:19" ht="15.75" x14ac:dyDescent="0.25">
      <c r="A93" s="522"/>
      <c r="B93" s="522"/>
      <c r="C93" s="522"/>
      <c r="D93" s="522"/>
      <c r="E93" s="541"/>
      <c r="M93" s="545">
        <v>48029121811</v>
      </c>
      <c r="N93" s="545" t="s">
        <v>381</v>
      </c>
      <c r="O93" s="545">
        <v>81582</v>
      </c>
      <c r="P93" s="545" t="s">
        <v>129</v>
      </c>
      <c r="Q93" s="545">
        <v>0.9</v>
      </c>
      <c r="R93" s="546" t="s">
        <v>1</v>
      </c>
      <c r="S93" s="547" t="s">
        <v>0</v>
      </c>
    </row>
    <row r="94" spans="1:19" ht="15.75" x14ac:dyDescent="0.25">
      <c r="A94" s="522"/>
      <c r="B94" s="522"/>
      <c r="C94" s="522"/>
      <c r="D94" s="522"/>
      <c r="E94" s="541"/>
      <c r="M94" s="548">
        <v>48029121812</v>
      </c>
      <c r="N94" s="548" t="s">
        <v>381</v>
      </c>
      <c r="O94" s="548">
        <v>62412</v>
      </c>
      <c r="P94" s="548" t="s">
        <v>128</v>
      </c>
      <c r="Q94" s="548">
        <v>11.4</v>
      </c>
      <c r="R94" s="549" t="s">
        <v>0</v>
      </c>
      <c r="S94" s="550" t="s">
        <v>0</v>
      </c>
    </row>
    <row r="95" spans="1:19" ht="15.75" x14ac:dyDescent="0.25">
      <c r="A95" s="522"/>
      <c r="B95" s="522"/>
      <c r="C95" s="522"/>
      <c r="D95" s="522"/>
      <c r="E95" s="541"/>
      <c r="M95" s="545">
        <v>48029121813</v>
      </c>
      <c r="N95" s="545" t="s">
        <v>381</v>
      </c>
      <c r="O95" s="545">
        <v>57614</v>
      </c>
      <c r="P95" s="545" t="s">
        <v>128</v>
      </c>
      <c r="Q95" s="545">
        <v>13.2</v>
      </c>
      <c r="R95" s="546" t="s">
        <v>1</v>
      </c>
      <c r="S95" s="547" t="s">
        <v>0</v>
      </c>
    </row>
    <row r="96" spans="1:19" ht="15.75" x14ac:dyDescent="0.25">
      <c r="A96" s="522"/>
      <c r="B96" s="522"/>
      <c r="C96" s="522"/>
      <c r="D96" s="522"/>
      <c r="E96" s="541"/>
      <c r="M96" s="548">
        <v>48029121903</v>
      </c>
      <c r="N96" s="548" t="s">
        <v>381</v>
      </c>
      <c r="O96" s="548">
        <v>105580</v>
      </c>
      <c r="P96" s="548" t="s">
        <v>129</v>
      </c>
      <c r="Q96" s="548">
        <v>4.5999999999999996</v>
      </c>
      <c r="R96" s="549" t="s">
        <v>1</v>
      </c>
      <c r="S96" s="550" t="s">
        <v>0</v>
      </c>
    </row>
    <row r="97" spans="1:19" ht="15.75" x14ac:dyDescent="0.25">
      <c r="A97" s="522"/>
      <c r="B97" s="522"/>
      <c r="C97" s="522"/>
      <c r="D97" s="522"/>
      <c r="E97" s="541"/>
      <c r="M97" s="545">
        <v>48029121904</v>
      </c>
      <c r="N97" s="545" t="s">
        <v>381</v>
      </c>
      <c r="O97" s="545">
        <v>108808</v>
      </c>
      <c r="P97" s="545" t="s">
        <v>129</v>
      </c>
      <c r="Q97" s="545">
        <v>10.7</v>
      </c>
      <c r="R97" s="546" t="s">
        <v>0</v>
      </c>
      <c r="S97" s="547" t="s">
        <v>0</v>
      </c>
    </row>
    <row r="98" spans="1:19" ht="15.75" x14ac:dyDescent="0.25">
      <c r="A98" s="522"/>
      <c r="B98" s="522"/>
      <c r="C98" s="522"/>
      <c r="D98" s="522"/>
      <c r="E98" s="541"/>
      <c r="M98" s="548">
        <v>48029121905</v>
      </c>
      <c r="N98" s="548" t="s">
        <v>381</v>
      </c>
      <c r="O98" s="548">
        <v>98036</v>
      </c>
      <c r="P98" s="548" t="s">
        <v>129</v>
      </c>
      <c r="Q98" s="548">
        <v>2.8</v>
      </c>
      <c r="R98" s="549" t="s">
        <v>0</v>
      </c>
      <c r="S98" s="550" t="s">
        <v>0</v>
      </c>
    </row>
    <row r="99" spans="1:19" ht="15.75" x14ac:dyDescent="0.25">
      <c r="A99" s="522"/>
      <c r="B99" s="522"/>
      <c r="C99" s="522"/>
      <c r="D99" s="522"/>
      <c r="E99" s="541"/>
      <c r="M99" s="545">
        <v>48029121906</v>
      </c>
      <c r="N99" s="545" t="s">
        <v>381</v>
      </c>
      <c r="O99" s="545">
        <v>79490</v>
      </c>
      <c r="P99" s="545" t="s">
        <v>129</v>
      </c>
      <c r="Q99" s="545">
        <v>6.4</v>
      </c>
      <c r="R99" s="546" t="s">
        <v>0</v>
      </c>
      <c r="S99" s="547" t="s">
        <v>0</v>
      </c>
    </row>
    <row r="100" spans="1:19" ht="15.75" x14ac:dyDescent="0.25">
      <c r="A100" s="522"/>
      <c r="B100" s="522"/>
      <c r="C100" s="522"/>
      <c r="D100" s="522"/>
      <c r="E100" s="541"/>
      <c r="M100" s="548">
        <v>48029121907</v>
      </c>
      <c r="N100" s="548" t="s">
        <v>381</v>
      </c>
      <c r="O100" s="548">
        <v>96111</v>
      </c>
      <c r="P100" s="548" t="s">
        <v>129</v>
      </c>
      <c r="Q100" s="548">
        <v>2.5</v>
      </c>
      <c r="R100" s="549" t="s">
        <v>1</v>
      </c>
      <c r="S100" s="550" t="s">
        <v>0</v>
      </c>
    </row>
    <row r="101" spans="1:19" ht="15.75" x14ac:dyDescent="0.25">
      <c r="A101" s="522"/>
      <c r="B101" s="522"/>
      <c r="C101" s="522"/>
      <c r="D101" s="522"/>
      <c r="E101" s="541"/>
      <c r="M101" s="545">
        <v>48029121908</v>
      </c>
      <c r="N101" s="545" t="s">
        <v>381</v>
      </c>
      <c r="O101" s="545">
        <v>112125</v>
      </c>
      <c r="P101" s="545" t="s">
        <v>129</v>
      </c>
      <c r="Q101" s="545">
        <v>7.1</v>
      </c>
      <c r="R101" s="546" t="s">
        <v>0</v>
      </c>
      <c r="S101" s="547" t="s">
        <v>0</v>
      </c>
    </row>
    <row r="102" spans="1:19" ht="15.75" x14ac:dyDescent="0.25">
      <c r="A102" s="522"/>
      <c r="B102" s="522"/>
      <c r="C102" s="522"/>
      <c r="D102" s="522"/>
      <c r="E102" s="541"/>
      <c r="M102" s="548">
        <v>48029121909</v>
      </c>
      <c r="N102" s="548" t="s">
        <v>381</v>
      </c>
      <c r="O102" s="548">
        <v>77202</v>
      </c>
      <c r="P102" s="548" t="s">
        <v>129</v>
      </c>
      <c r="Q102" s="548">
        <v>6.8</v>
      </c>
      <c r="R102" s="549" t="s">
        <v>1</v>
      </c>
      <c r="S102" s="550" t="s">
        <v>0</v>
      </c>
    </row>
    <row r="103" spans="1:19" ht="15.75" x14ac:dyDescent="0.25">
      <c r="A103" s="522"/>
      <c r="B103" s="522"/>
      <c r="C103" s="522"/>
      <c r="D103" s="522"/>
      <c r="E103" s="541"/>
      <c r="M103" s="545">
        <v>48029121910</v>
      </c>
      <c r="N103" s="545" t="s">
        <v>381</v>
      </c>
      <c r="O103" s="545">
        <v>90595</v>
      </c>
      <c r="P103" s="545" t="s">
        <v>129</v>
      </c>
      <c r="Q103" s="545">
        <v>1.6</v>
      </c>
      <c r="R103" s="546" t="s">
        <v>0</v>
      </c>
      <c r="S103" s="547" t="s">
        <v>0</v>
      </c>
    </row>
    <row r="104" spans="1:19" ht="15.75" x14ac:dyDescent="0.25">
      <c r="A104" s="522"/>
      <c r="B104" s="522"/>
      <c r="C104" s="522"/>
      <c r="D104" s="522"/>
      <c r="E104" s="541"/>
      <c r="M104" s="548">
        <v>48029130200</v>
      </c>
      <c r="N104" s="548" t="s">
        <v>381</v>
      </c>
      <c r="O104" s="548">
        <v>29668</v>
      </c>
      <c r="P104" s="548" t="s">
        <v>127</v>
      </c>
      <c r="Q104" s="548">
        <v>47.4</v>
      </c>
      <c r="R104" s="549" t="s">
        <v>0</v>
      </c>
      <c r="S104" s="550" t="s">
        <v>0</v>
      </c>
    </row>
    <row r="105" spans="1:19" ht="15.75" x14ac:dyDescent="0.25">
      <c r="A105" s="522"/>
      <c r="B105" s="522"/>
      <c r="C105" s="522"/>
      <c r="D105" s="522"/>
      <c r="E105" s="541"/>
      <c r="M105" s="545">
        <v>48029130300</v>
      </c>
      <c r="N105" s="545" t="s">
        <v>381</v>
      </c>
      <c r="O105" s="545">
        <v>32800</v>
      </c>
      <c r="P105" s="545" t="s">
        <v>127</v>
      </c>
      <c r="Q105" s="545">
        <v>30.9</v>
      </c>
      <c r="R105" s="546" t="s">
        <v>0</v>
      </c>
      <c r="S105" s="547" t="s">
        <v>0</v>
      </c>
    </row>
    <row r="106" spans="1:19" ht="15.75" x14ac:dyDescent="0.25">
      <c r="A106" s="522"/>
      <c r="B106" s="522"/>
      <c r="C106" s="522"/>
      <c r="D106" s="522"/>
      <c r="E106" s="541"/>
      <c r="M106" s="548">
        <v>48029130401</v>
      </c>
      <c r="N106" s="548" t="s">
        <v>381</v>
      </c>
      <c r="O106" s="548">
        <v>26131</v>
      </c>
      <c r="P106" s="548" t="s">
        <v>127</v>
      </c>
      <c r="Q106" s="548">
        <v>40</v>
      </c>
      <c r="R106" s="549" t="s">
        <v>1</v>
      </c>
      <c r="S106" s="550" t="s">
        <v>0</v>
      </c>
    </row>
    <row r="107" spans="1:19" ht="15.75" x14ac:dyDescent="0.25">
      <c r="A107" s="522"/>
      <c r="B107" s="522"/>
      <c r="C107" s="522"/>
      <c r="D107" s="522"/>
      <c r="E107" s="541"/>
      <c r="M107" s="545">
        <v>48029130402</v>
      </c>
      <c r="N107" s="545" t="s">
        <v>381</v>
      </c>
      <c r="O107" s="545">
        <v>20309</v>
      </c>
      <c r="P107" s="545" t="s">
        <v>127</v>
      </c>
      <c r="Q107" s="545">
        <v>45.1</v>
      </c>
      <c r="R107" s="546" t="s">
        <v>0</v>
      </c>
      <c r="S107" s="547" t="s">
        <v>0</v>
      </c>
    </row>
    <row r="108" spans="1:19" ht="15.75" x14ac:dyDescent="0.25">
      <c r="A108" s="522"/>
      <c r="B108" s="522"/>
      <c r="C108" s="522"/>
      <c r="D108" s="522"/>
      <c r="E108" s="541"/>
      <c r="M108" s="548">
        <v>48029130500</v>
      </c>
      <c r="N108" s="548" t="s">
        <v>381</v>
      </c>
      <c r="O108" s="548">
        <v>23982</v>
      </c>
      <c r="P108" s="548" t="s">
        <v>127</v>
      </c>
      <c r="Q108" s="548">
        <v>48.4</v>
      </c>
      <c r="R108" s="549" t="s">
        <v>1</v>
      </c>
      <c r="S108" s="550" t="s">
        <v>0</v>
      </c>
    </row>
    <row r="109" spans="1:19" ht="15.75" x14ac:dyDescent="0.25">
      <c r="A109" s="522"/>
      <c r="B109" s="522"/>
      <c r="C109" s="522"/>
      <c r="D109" s="522"/>
      <c r="E109" s="541"/>
      <c r="M109" s="545">
        <v>48029130600</v>
      </c>
      <c r="N109" s="545" t="s">
        <v>381</v>
      </c>
      <c r="O109" s="545">
        <v>21678</v>
      </c>
      <c r="P109" s="545" t="s">
        <v>127</v>
      </c>
      <c r="Q109" s="545">
        <v>48.9</v>
      </c>
      <c r="R109" s="546" t="s">
        <v>0</v>
      </c>
      <c r="S109" s="547" t="s">
        <v>1</v>
      </c>
    </row>
    <row r="110" spans="1:19" ht="15.75" x14ac:dyDescent="0.25">
      <c r="A110" s="522"/>
      <c r="B110" s="522"/>
      <c r="C110" s="522"/>
      <c r="D110" s="522"/>
      <c r="E110" s="541"/>
      <c r="M110" s="548">
        <v>48029130700</v>
      </c>
      <c r="N110" s="548" t="s">
        <v>381</v>
      </c>
      <c r="O110" s="548">
        <v>23750</v>
      </c>
      <c r="P110" s="548" t="s">
        <v>127</v>
      </c>
      <c r="Q110" s="548">
        <v>37.1</v>
      </c>
      <c r="R110" s="549" t="s">
        <v>0</v>
      </c>
      <c r="S110" s="550" t="s">
        <v>1</v>
      </c>
    </row>
    <row r="111" spans="1:19" ht="15.75" x14ac:dyDescent="0.25">
      <c r="A111" s="522"/>
      <c r="B111" s="522"/>
      <c r="C111" s="522"/>
      <c r="D111" s="522"/>
      <c r="E111" s="541"/>
      <c r="M111" s="545">
        <v>48029130800</v>
      </c>
      <c r="N111" s="545" t="s">
        <v>381</v>
      </c>
      <c r="O111" s="545">
        <v>29711</v>
      </c>
      <c r="P111" s="545" t="s">
        <v>127</v>
      </c>
      <c r="Q111" s="545">
        <v>36.9</v>
      </c>
      <c r="R111" s="546" t="s">
        <v>0</v>
      </c>
      <c r="S111" s="547" t="s">
        <v>1</v>
      </c>
    </row>
    <row r="112" spans="1:19" ht="15.75" x14ac:dyDescent="0.25">
      <c r="A112" s="522"/>
      <c r="B112" s="522"/>
      <c r="C112" s="522"/>
      <c r="D112" s="522"/>
      <c r="E112" s="541"/>
      <c r="M112" s="548">
        <v>48029130900</v>
      </c>
      <c r="N112" s="548" t="s">
        <v>381</v>
      </c>
      <c r="O112" s="548">
        <v>22143</v>
      </c>
      <c r="P112" s="548" t="s">
        <v>127</v>
      </c>
      <c r="Q112" s="548">
        <v>36.5</v>
      </c>
      <c r="R112" s="549" t="s">
        <v>0</v>
      </c>
      <c r="S112" s="550" t="s">
        <v>0</v>
      </c>
    </row>
    <row r="113" spans="1:19" ht="15.75" x14ac:dyDescent="0.25">
      <c r="A113" s="522"/>
      <c r="B113" s="522"/>
      <c r="C113" s="522"/>
      <c r="D113" s="522"/>
      <c r="E113" s="541"/>
      <c r="M113" s="545">
        <v>48029131000</v>
      </c>
      <c r="N113" s="545" t="s">
        <v>381</v>
      </c>
      <c r="O113" s="545">
        <v>26506</v>
      </c>
      <c r="P113" s="545" t="s">
        <v>127</v>
      </c>
      <c r="Q113" s="545">
        <v>38.4</v>
      </c>
      <c r="R113" s="546" t="s">
        <v>0</v>
      </c>
      <c r="S113" s="547" t="s">
        <v>0</v>
      </c>
    </row>
    <row r="114" spans="1:19" ht="15.75" x14ac:dyDescent="0.25">
      <c r="A114" s="522"/>
      <c r="B114" s="522"/>
      <c r="C114" s="522"/>
      <c r="D114" s="522"/>
      <c r="E114" s="541"/>
      <c r="M114" s="548">
        <v>48029131100</v>
      </c>
      <c r="N114" s="548" t="s">
        <v>381</v>
      </c>
      <c r="O114" s="548">
        <v>32000</v>
      </c>
      <c r="P114" s="548" t="s">
        <v>127</v>
      </c>
      <c r="Q114" s="548">
        <v>37.1</v>
      </c>
      <c r="R114" s="549" t="s">
        <v>0</v>
      </c>
      <c r="S114" s="550" t="s">
        <v>130</v>
      </c>
    </row>
    <row r="115" spans="1:19" ht="15.75" x14ac:dyDescent="0.25">
      <c r="A115" s="522"/>
      <c r="B115" s="522"/>
      <c r="C115" s="522"/>
      <c r="D115" s="522"/>
      <c r="E115" s="541"/>
      <c r="M115" s="545">
        <v>48029131200</v>
      </c>
      <c r="N115" s="545" t="s">
        <v>381</v>
      </c>
      <c r="O115" s="545">
        <v>30371</v>
      </c>
      <c r="P115" s="545" t="s">
        <v>127</v>
      </c>
      <c r="Q115" s="545">
        <v>27.5</v>
      </c>
      <c r="R115" s="546" t="s">
        <v>0</v>
      </c>
      <c r="S115" s="547" t="s">
        <v>0</v>
      </c>
    </row>
    <row r="116" spans="1:19" ht="15.75" x14ac:dyDescent="0.25">
      <c r="A116" s="522"/>
      <c r="B116" s="522"/>
      <c r="C116" s="522"/>
      <c r="D116" s="522"/>
      <c r="E116" s="541"/>
      <c r="M116" s="548">
        <v>48029131300</v>
      </c>
      <c r="N116" s="548" t="s">
        <v>381</v>
      </c>
      <c r="O116" s="548">
        <v>36029</v>
      </c>
      <c r="P116" s="548" t="s">
        <v>127</v>
      </c>
      <c r="Q116" s="548">
        <v>17.399999999999999</v>
      </c>
      <c r="R116" s="549" t="s">
        <v>1</v>
      </c>
      <c r="S116" s="550" t="s">
        <v>0</v>
      </c>
    </row>
    <row r="117" spans="1:19" ht="15.75" x14ac:dyDescent="0.25">
      <c r="A117" s="522"/>
      <c r="B117" s="522"/>
      <c r="C117" s="522"/>
      <c r="D117" s="522"/>
      <c r="E117" s="541"/>
      <c r="M117" s="545">
        <v>48029131401</v>
      </c>
      <c r="N117" s="545" t="s">
        <v>381</v>
      </c>
      <c r="O117" s="545">
        <v>65500</v>
      </c>
      <c r="P117" s="545" t="s">
        <v>128</v>
      </c>
      <c r="Q117" s="545">
        <v>13.4</v>
      </c>
      <c r="R117" s="546" t="s">
        <v>1</v>
      </c>
      <c r="S117" s="547" t="s">
        <v>0</v>
      </c>
    </row>
    <row r="118" spans="1:19" ht="15.75" x14ac:dyDescent="0.25">
      <c r="A118" s="522"/>
      <c r="B118" s="522"/>
      <c r="C118" s="522"/>
      <c r="D118" s="522"/>
      <c r="E118" s="541"/>
      <c r="M118" s="548">
        <v>48029131402</v>
      </c>
      <c r="N118" s="548" t="s">
        <v>381</v>
      </c>
      <c r="O118" s="548">
        <v>40556</v>
      </c>
      <c r="P118" s="548" t="s">
        <v>126</v>
      </c>
      <c r="Q118" s="548">
        <v>24.3</v>
      </c>
      <c r="R118" s="549" t="s">
        <v>0</v>
      </c>
      <c r="S118" s="550" t="s">
        <v>0</v>
      </c>
    </row>
    <row r="119" spans="1:19" ht="15.75" x14ac:dyDescent="0.25">
      <c r="A119" s="522"/>
      <c r="B119" s="522"/>
      <c r="C119" s="522"/>
      <c r="D119" s="522"/>
      <c r="E119" s="541"/>
      <c r="M119" s="545">
        <v>48029131503</v>
      </c>
      <c r="N119" s="545" t="s">
        <v>381</v>
      </c>
      <c r="O119" s="545">
        <v>49229</v>
      </c>
      <c r="P119" s="545" t="s">
        <v>126</v>
      </c>
      <c r="Q119" s="545">
        <v>12.2</v>
      </c>
      <c r="R119" s="546" t="s">
        <v>1</v>
      </c>
      <c r="S119" s="547" t="s">
        <v>0</v>
      </c>
    </row>
    <row r="120" spans="1:19" ht="15.75" x14ac:dyDescent="0.25">
      <c r="A120" s="522"/>
      <c r="B120" s="522"/>
      <c r="C120" s="522"/>
      <c r="D120" s="522"/>
      <c r="E120" s="541"/>
      <c r="M120" s="548">
        <v>48029131504</v>
      </c>
      <c r="N120" s="548" t="s">
        <v>381</v>
      </c>
      <c r="O120" s="548">
        <v>43769</v>
      </c>
      <c r="P120" s="548" t="s">
        <v>126</v>
      </c>
      <c r="Q120" s="548">
        <v>15</v>
      </c>
      <c r="R120" s="549" t="s">
        <v>1</v>
      </c>
      <c r="S120" s="550" t="s">
        <v>0</v>
      </c>
    </row>
    <row r="121" spans="1:19" ht="15.75" x14ac:dyDescent="0.25">
      <c r="A121" s="522"/>
      <c r="B121" s="522"/>
      <c r="C121" s="522"/>
      <c r="D121" s="522"/>
      <c r="E121" s="541"/>
      <c r="M121" s="545">
        <v>48029131505</v>
      </c>
      <c r="N121" s="545" t="s">
        <v>381</v>
      </c>
      <c r="O121" s="545">
        <v>63405</v>
      </c>
      <c r="P121" s="545" t="s">
        <v>128</v>
      </c>
      <c r="Q121" s="545">
        <v>6.9</v>
      </c>
      <c r="R121" s="546" t="s">
        <v>0</v>
      </c>
      <c r="S121" s="547" t="s">
        <v>0</v>
      </c>
    </row>
    <row r="122" spans="1:19" ht="15.75" x14ac:dyDescent="0.25">
      <c r="A122" s="522"/>
      <c r="B122" s="522"/>
      <c r="C122" s="522"/>
      <c r="D122" s="522"/>
      <c r="E122" s="541"/>
      <c r="M122" s="548">
        <v>48029131506</v>
      </c>
      <c r="N122" s="548" t="s">
        <v>381</v>
      </c>
      <c r="O122" s="548">
        <v>60855</v>
      </c>
      <c r="P122" s="548" t="s">
        <v>128</v>
      </c>
      <c r="Q122" s="548">
        <v>14.1</v>
      </c>
      <c r="R122" s="549" t="s">
        <v>0</v>
      </c>
      <c r="S122" s="550" t="s">
        <v>0</v>
      </c>
    </row>
    <row r="123" spans="1:19" ht="15.75" x14ac:dyDescent="0.25">
      <c r="A123" s="522"/>
      <c r="B123" s="522"/>
      <c r="C123" s="522"/>
      <c r="D123" s="522"/>
      <c r="E123" s="541"/>
      <c r="M123" s="545">
        <v>48029131507</v>
      </c>
      <c r="N123" s="545" t="s">
        <v>381</v>
      </c>
      <c r="O123" s="545">
        <v>31840</v>
      </c>
      <c r="P123" s="545" t="s">
        <v>127</v>
      </c>
      <c r="Q123" s="545">
        <v>33.6</v>
      </c>
      <c r="R123" s="546" t="s">
        <v>0</v>
      </c>
      <c r="S123" s="547" t="s">
        <v>0</v>
      </c>
    </row>
    <row r="124" spans="1:19" ht="15.75" x14ac:dyDescent="0.25">
      <c r="A124" s="522"/>
      <c r="B124" s="522"/>
      <c r="C124" s="522"/>
      <c r="D124" s="522"/>
      <c r="E124" s="541"/>
      <c r="M124" s="548">
        <v>48029131601</v>
      </c>
      <c r="N124" s="548" t="s">
        <v>381</v>
      </c>
      <c r="O124" s="548">
        <v>85469</v>
      </c>
      <c r="P124" s="548" t="s">
        <v>129</v>
      </c>
      <c r="Q124" s="548">
        <v>17.5</v>
      </c>
      <c r="R124" s="549" t="s">
        <v>0</v>
      </c>
      <c r="S124" s="550" t="s">
        <v>0</v>
      </c>
    </row>
    <row r="125" spans="1:19" ht="15.75" x14ac:dyDescent="0.25">
      <c r="A125" s="522"/>
      <c r="B125" s="522"/>
      <c r="C125" s="522"/>
      <c r="D125" s="522"/>
      <c r="E125" s="541"/>
      <c r="M125" s="545">
        <v>48029131606</v>
      </c>
      <c r="N125" s="545" t="s">
        <v>381</v>
      </c>
      <c r="O125" s="545">
        <v>61299</v>
      </c>
      <c r="P125" s="545" t="s">
        <v>128</v>
      </c>
      <c r="Q125" s="545">
        <v>5.3</v>
      </c>
      <c r="R125" s="546" t="s">
        <v>0</v>
      </c>
      <c r="S125" s="547" t="s">
        <v>0</v>
      </c>
    </row>
    <row r="126" spans="1:19" ht="15.75" x14ac:dyDescent="0.25">
      <c r="A126" s="522"/>
      <c r="B126" s="522"/>
      <c r="C126" s="522"/>
      <c r="D126" s="522"/>
      <c r="E126" s="541"/>
      <c r="M126" s="548">
        <v>48029131608</v>
      </c>
      <c r="N126" s="548" t="s">
        <v>381</v>
      </c>
      <c r="O126" s="548">
        <v>51042</v>
      </c>
      <c r="P126" s="548" t="s">
        <v>126</v>
      </c>
      <c r="Q126" s="548">
        <v>13.2</v>
      </c>
      <c r="R126" s="549" t="s">
        <v>0</v>
      </c>
      <c r="S126" s="550" t="s">
        <v>0</v>
      </c>
    </row>
    <row r="127" spans="1:19" ht="15.75" x14ac:dyDescent="0.25">
      <c r="A127" s="522"/>
      <c r="B127" s="522"/>
      <c r="C127" s="522"/>
      <c r="D127" s="522"/>
      <c r="E127" s="541"/>
      <c r="M127" s="545">
        <v>48029131609</v>
      </c>
      <c r="N127" s="545" t="s">
        <v>381</v>
      </c>
      <c r="O127" s="545">
        <v>72054</v>
      </c>
      <c r="P127" s="545" t="s">
        <v>129</v>
      </c>
      <c r="Q127" s="545">
        <v>13.9</v>
      </c>
      <c r="R127" s="546" t="s">
        <v>0</v>
      </c>
      <c r="S127" s="547" t="s">
        <v>0</v>
      </c>
    </row>
    <row r="128" spans="1:19" ht="15.75" x14ac:dyDescent="0.25">
      <c r="A128" s="522"/>
      <c r="B128" s="522"/>
      <c r="C128" s="522"/>
      <c r="D128" s="522"/>
      <c r="E128" s="541"/>
      <c r="M128" s="548">
        <v>48029131610</v>
      </c>
      <c r="N128" s="548" t="s">
        <v>381</v>
      </c>
      <c r="O128" s="548">
        <v>64057</v>
      </c>
      <c r="P128" s="548" t="s">
        <v>128</v>
      </c>
      <c r="Q128" s="548">
        <v>7.9</v>
      </c>
      <c r="R128" s="549" t="s">
        <v>1</v>
      </c>
      <c r="S128" s="550" t="s">
        <v>0</v>
      </c>
    </row>
    <row r="129" spans="1:19" ht="15.75" x14ac:dyDescent="0.25">
      <c r="A129" s="522"/>
      <c r="B129" s="522"/>
      <c r="C129" s="522"/>
      <c r="D129" s="522"/>
      <c r="E129" s="541"/>
      <c r="M129" s="545">
        <v>48029131611</v>
      </c>
      <c r="N129" s="545" t="s">
        <v>381</v>
      </c>
      <c r="O129" s="545">
        <v>73750</v>
      </c>
      <c r="P129" s="545" t="s">
        <v>129</v>
      </c>
      <c r="Q129" s="545">
        <v>13.7</v>
      </c>
      <c r="R129" s="546" t="s">
        <v>0</v>
      </c>
      <c r="S129" s="547" t="s">
        <v>0</v>
      </c>
    </row>
    <row r="130" spans="1:19" ht="15.75" x14ac:dyDescent="0.25">
      <c r="A130" s="522"/>
      <c r="B130" s="522"/>
      <c r="C130" s="522"/>
      <c r="D130" s="522"/>
      <c r="E130" s="541"/>
      <c r="M130" s="548">
        <v>48029131612</v>
      </c>
      <c r="N130" s="548" t="s">
        <v>381</v>
      </c>
      <c r="O130" s="548">
        <v>64716</v>
      </c>
      <c r="P130" s="548" t="s">
        <v>128</v>
      </c>
      <c r="Q130" s="548">
        <v>9.6</v>
      </c>
      <c r="R130" s="549" t="s">
        <v>0</v>
      </c>
      <c r="S130" s="550" t="s">
        <v>0</v>
      </c>
    </row>
    <row r="131" spans="1:19" ht="15.75" x14ac:dyDescent="0.25">
      <c r="A131" s="522"/>
      <c r="B131" s="522"/>
      <c r="C131" s="522"/>
      <c r="D131" s="522"/>
      <c r="E131" s="541"/>
      <c r="M131" s="545">
        <v>48029131613</v>
      </c>
      <c r="N131" s="545" t="s">
        <v>381</v>
      </c>
      <c r="O131" s="545">
        <v>62083</v>
      </c>
      <c r="P131" s="545" t="s">
        <v>128</v>
      </c>
      <c r="Q131" s="545">
        <v>11.7</v>
      </c>
      <c r="R131" s="546" t="s">
        <v>0</v>
      </c>
      <c r="S131" s="547" t="s">
        <v>0</v>
      </c>
    </row>
    <row r="132" spans="1:19" ht="15.75" x14ac:dyDescent="0.25">
      <c r="A132" s="522"/>
      <c r="B132" s="522"/>
      <c r="C132" s="522"/>
      <c r="D132" s="522"/>
      <c r="E132" s="541"/>
      <c r="M132" s="548">
        <v>48029131614</v>
      </c>
      <c r="N132" s="548" t="s">
        <v>381</v>
      </c>
      <c r="O132" s="548">
        <v>70288</v>
      </c>
      <c r="P132" s="548" t="s">
        <v>129</v>
      </c>
      <c r="Q132" s="548">
        <v>7.5</v>
      </c>
      <c r="R132" s="549" t="s">
        <v>0</v>
      </c>
      <c r="S132" s="550" t="s">
        <v>0</v>
      </c>
    </row>
    <row r="133" spans="1:19" ht="15.75" x14ac:dyDescent="0.25">
      <c r="A133" s="522"/>
      <c r="B133" s="522"/>
      <c r="C133" s="522"/>
      <c r="D133" s="522"/>
      <c r="E133" s="541"/>
      <c r="M133" s="545">
        <v>48029131615</v>
      </c>
      <c r="N133" s="545" t="s">
        <v>381</v>
      </c>
      <c r="O133" s="545">
        <v>63392</v>
      </c>
      <c r="P133" s="545" t="s">
        <v>128</v>
      </c>
      <c r="Q133" s="545">
        <v>10.199999999999999</v>
      </c>
      <c r="R133" s="546" t="s">
        <v>1</v>
      </c>
      <c r="S133" s="547" t="s">
        <v>0</v>
      </c>
    </row>
    <row r="134" spans="1:19" ht="15.75" x14ac:dyDescent="0.25">
      <c r="A134" s="522"/>
      <c r="B134" s="522"/>
      <c r="C134" s="522"/>
      <c r="D134" s="522"/>
      <c r="E134" s="541"/>
      <c r="M134" s="548">
        <v>48029131700</v>
      </c>
      <c r="N134" s="548" t="s">
        <v>381</v>
      </c>
      <c r="O134" s="548">
        <v>89643</v>
      </c>
      <c r="P134" s="548" t="s">
        <v>129</v>
      </c>
      <c r="Q134" s="548">
        <v>2.7</v>
      </c>
      <c r="R134" s="549" t="s">
        <v>0</v>
      </c>
      <c r="S134" s="550" t="s">
        <v>0</v>
      </c>
    </row>
    <row r="135" spans="1:19" ht="15.75" x14ac:dyDescent="0.25">
      <c r="A135" s="522"/>
      <c r="B135" s="522"/>
      <c r="C135" s="522"/>
      <c r="D135" s="522"/>
      <c r="E135" s="541"/>
      <c r="M135" s="545">
        <v>48029131801</v>
      </c>
      <c r="N135" s="545" t="s">
        <v>381</v>
      </c>
      <c r="O135" s="545">
        <v>74000</v>
      </c>
      <c r="P135" s="545" t="s">
        <v>129</v>
      </c>
      <c r="Q135" s="545">
        <v>6.3</v>
      </c>
      <c r="R135" s="546" t="s">
        <v>0</v>
      </c>
      <c r="S135" s="547" t="s">
        <v>0</v>
      </c>
    </row>
    <row r="136" spans="1:19" ht="15.75" x14ac:dyDescent="0.25">
      <c r="A136" s="522"/>
      <c r="B136" s="522"/>
      <c r="C136" s="522"/>
      <c r="D136" s="522"/>
      <c r="E136" s="541"/>
      <c r="M136" s="548">
        <v>48029131802</v>
      </c>
      <c r="N136" s="548" t="s">
        <v>381</v>
      </c>
      <c r="O136" s="548">
        <v>70426</v>
      </c>
      <c r="P136" s="548" t="s">
        <v>129</v>
      </c>
      <c r="Q136" s="548">
        <v>8.5</v>
      </c>
      <c r="R136" s="549" t="s">
        <v>0</v>
      </c>
      <c r="S136" s="550" t="s">
        <v>0</v>
      </c>
    </row>
    <row r="137" spans="1:19" ht="15.75" x14ac:dyDescent="0.25">
      <c r="A137" s="522"/>
      <c r="B137" s="522"/>
      <c r="C137" s="522"/>
      <c r="D137" s="522"/>
      <c r="E137" s="541"/>
      <c r="M137" s="545">
        <v>48029140100</v>
      </c>
      <c r="N137" s="545" t="s">
        <v>381</v>
      </c>
      <c r="O137" s="545">
        <v>36429</v>
      </c>
      <c r="P137" s="545" t="s">
        <v>127</v>
      </c>
      <c r="Q137" s="545">
        <v>27.1</v>
      </c>
      <c r="R137" s="546" t="s">
        <v>1</v>
      </c>
      <c r="S137" s="547" t="s">
        <v>0</v>
      </c>
    </row>
    <row r="138" spans="1:19" ht="15.75" x14ac:dyDescent="0.25">
      <c r="A138" s="522"/>
      <c r="B138" s="522"/>
      <c r="C138" s="522"/>
      <c r="D138" s="522"/>
      <c r="E138" s="541"/>
      <c r="M138" s="548">
        <v>48029140200</v>
      </c>
      <c r="N138" s="548" t="s">
        <v>381</v>
      </c>
      <c r="O138" s="548">
        <v>29653</v>
      </c>
      <c r="P138" s="548" t="s">
        <v>127</v>
      </c>
      <c r="Q138" s="548">
        <v>19.7</v>
      </c>
      <c r="R138" s="549" t="s">
        <v>1</v>
      </c>
      <c r="S138" s="550" t="s">
        <v>0</v>
      </c>
    </row>
    <row r="139" spans="1:19" ht="15.75" x14ac:dyDescent="0.25">
      <c r="A139" s="522"/>
      <c r="B139" s="522"/>
      <c r="C139" s="522"/>
      <c r="D139" s="522"/>
      <c r="E139" s="541"/>
      <c r="M139" s="545">
        <v>48029140300</v>
      </c>
      <c r="N139" s="545" t="s">
        <v>381</v>
      </c>
      <c r="O139" s="545">
        <v>27097</v>
      </c>
      <c r="P139" s="545" t="s">
        <v>127</v>
      </c>
      <c r="Q139" s="545">
        <v>27</v>
      </c>
      <c r="R139" s="546" t="s">
        <v>0</v>
      </c>
      <c r="S139" s="547" t="s">
        <v>0</v>
      </c>
    </row>
    <row r="140" spans="1:19" ht="15.75" x14ac:dyDescent="0.25">
      <c r="A140" s="522"/>
      <c r="B140" s="522"/>
      <c r="C140" s="522"/>
      <c r="D140" s="522"/>
      <c r="E140" s="541"/>
      <c r="M140" s="548">
        <v>48029140400</v>
      </c>
      <c r="N140" s="548" t="s">
        <v>381</v>
      </c>
      <c r="O140" s="548">
        <v>37552</v>
      </c>
      <c r="P140" s="548" t="s">
        <v>126</v>
      </c>
      <c r="Q140" s="548">
        <v>18.7</v>
      </c>
      <c r="R140" s="549" t="s">
        <v>0</v>
      </c>
      <c r="S140" s="550" t="s">
        <v>0</v>
      </c>
    </row>
    <row r="141" spans="1:19" ht="15.75" x14ac:dyDescent="0.25">
      <c r="A141" s="522"/>
      <c r="B141" s="522"/>
      <c r="C141" s="522"/>
      <c r="D141" s="522"/>
      <c r="E141" s="541"/>
      <c r="M141" s="545">
        <v>48029140500</v>
      </c>
      <c r="N141" s="545" t="s">
        <v>381</v>
      </c>
      <c r="O141" s="545">
        <v>37659</v>
      </c>
      <c r="P141" s="545" t="s">
        <v>126</v>
      </c>
      <c r="Q141" s="545">
        <v>17.100000000000001</v>
      </c>
      <c r="R141" s="546" t="s">
        <v>0</v>
      </c>
      <c r="S141" s="547" t="s">
        <v>0</v>
      </c>
    </row>
    <row r="142" spans="1:19" ht="15.75" x14ac:dyDescent="0.25">
      <c r="A142" s="522"/>
      <c r="B142" s="522"/>
      <c r="C142" s="522"/>
      <c r="D142" s="522"/>
      <c r="E142" s="541"/>
      <c r="M142" s="548">
        <v>48029140600</v>
      </c>
      <c r="N142" s="548" t="s">
        <v>381</v>
      </c>
      <c r="O142" s="548">
        <v>34063</v>
      </c>
      <c r="P142" s="548" t="s">
        <v>127</v>
      </c>
      <c r="Q142" s="548">
        <v>27</v>
      </c>
      <c r="R142" s="549" t="s">
        <v>0</v>
      </c>
      <c r="S142" s="550" t="s">
        <v>0</v>
      </c>
    </row>
    <row r="143" spans="1:19" ht="15.75" x14ac:dyDescent="0.25">
      <c r="A143" s="522"/>
      <c r="B143" s="522"/>
      <c r="C143" s="522"/>
      <c r="D143" s="522"/>
      <c r="E143" s="541"/>
      <c r="M143" s="545">
        <v>48029140700</v>
      </c>
      <c r="N143" s="545" t="s">
        <v>381</v>
      </c>
      <c r="O143" s="545">
        <v>35625</v>
      </c>
      <c r="P143" s="545" t="s">
        <v>127</v>
      </c>
      <c r="Q143" s="545">
        <v>20.9</v>
      </c>
      <c r="R143" s="546" t="s">
        <v>0</v>
      </c>
      <c r="S143" s="547" t="s">
        <v>0</v>
      </c>
    </row>
    <row r="144" spans="1:19" ht="15.75" x14ac:dyDescent="0.25">
      <c r="A144" s="522"/>
      <c r="B144" s="522"/>
      <c r="C144" s="522"/>
      <c r="D144" s="522"/>
      <c r="E144" s="541"/>
      <c r="M144" s="548">
        <v>48029140800</v>
      </c>
      <c r="N144" s="548" t="s">
        <v>381</v>
      </c>
      <c r="O144" s="548">
        <v>32028</v>
      </c>
      <c r="P144" s="548" t="s">
        <v>127</v>
      </c>
      <c r="Q144" s="548">
        <v>29.4</v>
      </c>
      <c r="R144" s="549" t="s">
        <v>1</v>
      </c>
      <c r="S144" s="550" t="s">
        <v>0</v>
      </c>
    </row>
    <row r="145" spans="1:19" ht="15.75" x14ac:dyDescent="0.25">
      <c r="A145" s="522"/>
      <c r="B145" s="522"/>
      <c r="C145" s="522"/>
      <c r="D145" s="522"/>
      <c r="E145" s="541"/>
      <c r="M145" s="545">
        <v>48029140900</v>
      </c>
      <c r="N145" s="545" t="s">
        <v>381</v>
      </c>
      <c r="O145" s="545">
        <v>30884</v>
      </c>
      <c r="P145" s="545" t="s">
        <v>127</v>
      </c>
      <c r="Q145" s="545">
        <v>27.7</v>
      </c>
      <c r="R145" s="546" t="s">
        <v>0</v>
      </c>
      <c r="S145" s="547" t="s">
        <v>0</v>
      </c>
    </row>
    <row r="146" spans="1:19" ht="15.75" x14ac:dyDescent="0.25">
      <c r="A146" s="522"/>
      <c r="B146" s="522"/>
      <c r="C146" s="522"/>
      <c r="D146" s="522"/>
      <c r="E146" s="541"/>
      <c r="M146" s="548">
        <v>48029141000</v>
      </c>
      <c r="N146" s="548" t="s">
        <v>381</v>
      </c>
      <c r="O146" s="548">
        <v>23458</v>
      </c>
      <c r="P146" s="548" t="s">
        <v>127</v>
      </c>
      <c r="Q146" s="548">
        <v>38.9</v>
      </c>
      <c r="R146" s="549" t="s">
        <v>1</v>
      </c>
      <c r="S146" s="550" t="s">
        <v>0</v>
      </c>
    </row>
    <row r="147" spans="1:19" ht="15.75" x14ac:dyDescent="0.25">
      <c r="A147" s="522"/>
      <c r="B147" s="522"/>
      <c r="C147" s="522"/>
      <c r="D147" s="522"/>
      <c r="E147" s="541"/>
      <c r="M147" s="545">
        <v>48029141101</v>
      </c>
      <c r="N147" s="545" t="s">
        <v>381</v>
      </c>
      <c r="O147" s="545">
        <v>24939</v>
      </c>
      <c r="P147" s="545" t="s">
        <v>127</v>
      </c>
      <c r="Q147" s="545">
        <v>29</v>
      </c>
      <c r="R147" s="546" t="s">
        <v>1</v>
      </c>
      <c r="S147" s="547" t="s">
        <v>0</v>
      </c>
    </row>
    <row r="148" spans="1:19" ht="15.75" x14ac:dyDescent="0.25">
      <c r="A148" s="522"/>
      <c r="B148" s="522"/>
      <c r="C148" s="522"/>
      <c r="D148" s="522"/>
      <c r="E148" s="541"/>
      <c r="M148" s="548">
        <v>48029141102</v>
      </c>
      <c r="N148" s="548" t="s">
        <v>381</v>
      </c>
      <c r="O148" s="548">
        <v>28259</v>
      </c>
      <c r="P148" s="548" t="s">
        <v>127</v>
      </c>
      <c r="Q148" s="548">
        <v>26.1</v>
      </c>
      <c r="R148" s="549" t="s">
        <v>1</v>
      </c>
      <c r="S148" s="550" t="s">
        <v>0</v>
      </c>
    </row>
    <row r="149" spans="1:19" ht="15.75" x14ac:dyDescent="0.25">
      <c r="A149" s="522"/>
      <c r="B149" s="522"/>
      <c r="C149" s="522"/>
      <c r="D149" s="522"/>
      <c r="E149" s="541"/>
      <c r="M149" s="545">
        <v>48029141200</v>
      </c>
      <c r="N149" s="545" t="s">
        <v>381</v>
      </c>
      <c r="O149" s="545">
        <v>31847</v>
      </c>
      <c r="P149" s="545" t="s">
        <v>127</v>
      </c>
      <c r="Q149" s="545">
        <v>34.1</v>
      </c>
      <c r="R149" s="546" t="s">
        <v>0</v>
      </c>
      <c r="S149" s="547" t="s">
        <v>0</v>
      </c>
    </row>
    <row r="150" spans="1:19" ht="15.75" x14ac:dyDescent="0.25">
      <c r="A150" s="522"/>
      <c r="B150" s="522"/>
      <c r="C150" s="522"/>
      <c r="D150" s="522"/>
      <c r="E150" s="541"/>
      <c r="M150" s="548">
        <v>48029141300</v>
      </c>
      <c r="N150" s="548" t="s">
        <v>381</v>
      </c>
      <c r="O150" s="548">
        <v>50625</v>
      </c>
      <c r="P150" s="548" t="s">
        <v>126</v>
      </c>
      <c r="Q150" s="548">
        <v>13.2</v>
      </c>
      <c r="R150" s="549" t="s">
        <v>1</v>
      </c>
      <c r="S150" s="550" t="s">
        <v>0</v>
      </c>
    </row>
    <row r="151" spans="1:19" ht="15.75" x14ac:dyDescent="0.25">
      <c r="A151" s="522"/>
      <c r="B151" s="522"/>
      <c r="C151" s="522"/>
      <c r="D151" s="522"/>
      <c r="E151" s="541"/>
      <c r="M151" s="545">
        <v>48029141402</v>
      </c>
      <c r="N151" s="545" t="s">
        <v>381</v>
      </c>
      <c r="O151" s="545">
        <v>66859</v>
      </c>
      <c r="P151" s="545" t="s">
        <v>128</v>
      </c>
      <c r="Q151" s="545">
        <v>15.2</v>
      </c>
      <c r="R151" s="546" t="s">
        <v>1</v>
      </c>
      <c r="S151" s="547" t="s">
        <v>0</v>
      </c>
    </row>
    <row r="152" spans="1:19" ht="15.75" x14ac:dyDescent="0.25">
      <c r="A152" s="522"/>
      <c r="B152" s="522"/>
      <c r="C152" s="522"/>
      <c r="D152" s="522"/>
      <c r="E152" s="541"/>
      <c r="M152" s="548">
        <v>48029141403</v>
      </c>
      <c r="N152" s="548" t="s">
        <v>381</v>
      </c>
      <c r="O152" s="548">
        <v>52357</v>
      </c>
      <c r="P152" s="548" t="s">
        <v>126</v>
      </c>
      <c r="Q152" s="548">
        <v>14.7</v>
      </c>
      <c r="R152" s="549" t="s">
        <v>0</v>
      </c>
      <c r="S152" s="550" t="s">
        <v>0</v>
      </c>
    </row>
    <row r="153" spans="1:19" ht="15.75" x14ac:dyDescent="0.25">
      <c r="A153" s="522"/>
      <c r="B153" s="522"/>
      <c r="C153" s="522"/>
      <c r="D153" s="522"/>
      <c r="E153" s="541"/>
      <c r="M153" s="545">
        <v>48029141404</v>
      </c>
      <c r="N153" s="545" t="s">
        <v>381</v>
      </c>
      <c r="O153" s="545">
        <v>47399</v>
      </c>
      <c r="P153" s="545" t="s">
        <v>126</v>
      </c>
      <c r="Q153" s="545">
        <v>19.2</v>
      </c>
      <c r="R153" s="546" t="s">
        <v>1</v>
      </c>
      <c r="S153" s="547" t="s">
        <v>0</v>
      </c>
    </row>
    <row r="154" spans="1:19" ht="15.75" x14ac:dyDescent="0.25">
      <c r="A154" s="522"/>
      <c r="B154" s="522"/>
      <c r="C154" s="522"/>
      <c r="D154" s="522"/>
      <c r="E154" s="541"/>
      <c r="M154" s="548">
        <v>48029141600</v>
      </c>
      <c r="N154" s="548" t="s">
        <v>381</v>
      </c>
      <c r="O154" s="548">
        <v>54563</v>
      </c>
      <c r="P154" s="548" t="s">
        <v>128</v>
      </c>
      <c r="Q154" s="548">
        <v>10.1</v>
      </c>
      <c r="R154" s="549" t="s">
        <v>1</v>
      </c>
      <c r="S154" s="550" t="s">
        <v>0</v>
      </c>
    </row>
    <row r="155" spans="1:19" ht="15.75" x14ac:dyDescent="0.25">
      <c r="A155" s="522"/>
      <c r="B155" s="522"/>
      <c r="C155" s="522"/>
      <c r="D155" s="522"/>
      <c r="E155" s="541"/>
      <c r="M155" s="545">
        <v>48029141700</v>
      </c>
      <c r="N155" s="545" t="s">
        <v>381</v>
      </c>
      <c r="O155" s="545">
        <v>69426</v>
      </c>
      <c r="P155" s="545" t="s">
        <v>128</v>
      </c>
      <c r="Q155" s="545">
        <v>9.6999999999999993</v>
      </c>
      <c r="R155" s="546" t="s">
        <v>1</v>
      </c>
      <c r="S155" s="547" t="s">
        <v>0</v>
      </c>
    </row>
    <row r="156" spans="1:19" ht="15.75" x14ac:dyDescent="0.25">
      <c r="A156" s="522"/>
      <c r="B156" s="522"/>
      <c r="C156" s="522"/>
      <c r="D156" s="522"/>
      <c r="E156" s="541"/>
      <c r="M156" s="548">
        <v>48029141800</v>
      </c>
      <c r="N156" s="548" t="s">
        <v>381</v>
      </c>
      <c r="O156" s="548">
        <v>44855</v>
      </c>
      <c r="P156" s="548" t="s">
        <v>126</v>
      </c>
      <c r="Q156" s="548">
        <v>22.6</v>
      </c>
      <c r="R156" s="549" t="s">
        <v>1</v>
      </c>
      <c r="S156" s="550" t="s">
        <v>1</v>
      </c>
    </row>
    <row r="157" spans="1:19" ht="15.75" x14ac:dyDescent="0.25">
      <c r="A157" s="522"/>
      <c r="B157" s="522"/>
      <c r="C157" s="522"/>
      <c r="D157" s="522"/>
      <c r="E157" s="541"/>
      <c r="M157" s="545">
        <v>48029141900</v>
      </c>
      <c r="N157" s="545" t="s">
        <v>381</v>
      </c>
      <c r="O157" s="545">
        <v>57384</v>
      </c>
      <c r="P157" s="545" t="s">
        <v>128</v>
      </c>
      <c r="Q157" s="545">
        <v>7.5</v>
      </c>
      <c r="R157" s="546" t="s">
        <v>1</v>
      </c>
      <c r="S157" s="547" t="s">
        <v>0</v>
      </c>
    </row>
    <row r="158" spans="1:19" ht="15.75" x14ac:dyDescent="0.25">
      <c r="A158" s="522"/>
      <c r="B158" s="522"/>
      <c r="C158" s="522"/>
      <c r="D158" s="522"/>
      <c r="E158" s="541"/>
      <c r="M158" s="548">
        <v>48029150100</v>
      </c>
      <c r="N158" s="548" t="s">
        <v>381</v>
      </c>
      <c r="O158" s="548">
        <v>33160</v>
      </c>
      <c r="P158" s="548" t="s">
        <v>127</v>
      </c>
      <c r="Q158" s="548">
        <v>27.5</v>
      </c>
      <c r="R158" s="549" t="s">
        <v>0</v>
      </c>
      <c r="S158" s="550" t="s">
        <v>0</v>
      </c>
    </row>
    <row r="159" spans="1:19" ht="15.75" x14ac:dyDescent="0.25">
      <c r="A159" s="522"/>
      <c r="B159" s="522"/>
      <c r="C159" s="522"/>
      <c r="D159" s="522"/>
      <c r="E159" s="541"/>
      <c r="M159" s="545">
        <v>48029150300</v>
      </c>
      <c r="N159" s="545" t="s">
        <v>381</v>
      </c>
      <c r="O159" s="545">
        <v>26494</v>
      </c>
      <c r="P159" s="545" t="s">
        <v>127</v>
      </c>
      <c r="Q159" s="545">
        <v>42.7</v>
      </c>
      <c r="R159" s="546" t="s">
        <v>1</v>
      </c>
      <c r="S159" s="547" t="s">
        <v>0</v>
      </c>
    </row>
    <row r="160" spans="1:19" ht="15.75" x14ac:dyDescent="0.25">
      <c r="A160" s="522"/>
      <c r="B160" s="522"/>
      <c r="C160" s="522"/>
      <c r="D160" s="522"/>
      <c r="E160" s="541"/>
      <c r="M160" s="548">
        <v>48029150400</v>
      </c>
      <c r="N160" s="548" t="s">
        <v>381</v>
      </c>
      <c r="O160" s="548">
        <v>29635</v>
      </c>
      <c r="P160" s="548" t="s">
        <v>127</v>
      </c>
      <c r="Q160" s="548">
        <v>36.1</v>
      </c>
      <c r="R160" s="549" t="s">
        <v>0</v>
      </c>
      <c r="S160" s="550" t="s">
        <v>0</v>
      </c>
    </row>
    <row r="161" spans="1:19" ht="15.75" x14ac:dyDescent="0.25">
      <c r="A161" s="522"/>
      <c r="B161" s="522"/>
      <c r="C161" s="522"/>
      <c r="D161" s="522"/>
      <c r="E161" s="541"/>
      <c r="M161" s="545">
        <v>48029150501</v>
      </c>
      <c r="N161" s="545" t="s">
        <v>381</v>
      </c>
      <c r="O161" s="545">
        <v>35526</v>
      </c>
      <c r="P161" s="545" t="s">
        <v>127</v>
      </c>
      <c r="Q161" s="545">
        <v>27.5</v>
      </c>
      <c r="R161" s="546" t="s">
        <v>1</v>
      </c>
      <c r="S161" s="547" t="s">
        <v>0</v>
      </c>
    </row>
    <row r="162" spans="1:19" ht="15.75" x14ac:dyDescent="0.25">
      <c r="A162" s="522"/>
      <c r="B162" s="522"/>
      <c r="C162" s="522"/>
      <c r="D162" s="522"/>
      <c r="E162" s="541"/>
      <c r="M162" s="548">
        <v>48029150502</v>
      </c>
      <c r="N162" s="548" t="s">
        <v>381</v>
      </c>
      <c r="O162" s="548">
        <v>28365</v>
      </c>
      <c r="P162" s="548" t="s">
        <v>127</v>
      </c>
      <c r="Q162" s="548">
        <v>23.2</v>
      </c>
      <c r="R162" s="549" t="s">
        <v>1</v>
      </c>
      <c r="S162" s="550" t="s">
        <v>0</v>
      </c>
    </row>
    <row r="163" spans="1:19" ht="15.75" x14ac:dyDescent="0.25">
      <c r="A163" s="522"/>
      <c r="B163" s="522"/>
      <c r="C163" s="522"/>
      <c r="D163" s="522"/>
      <c r="E163" s="541"/>
      <c r="M163" s="545">
        <v>48029150600</v>
      </c>
      <c r="N163" s="545" t="s">
        <v>381</v>
      </c>
      <c r="O163" s="545">
        <v>31929</v>
      </c>
      <c r="P163" s="545" t="s">
        <v>127</v>
      </c>
      <c r="Q163" s="545">
        <v>35</v>
      </c>
      <c r="R163" s="546" t="s">
        <v>0</v>
      </c>
      <c r="S163" s="547" t="s">
        <v>1</v>
      </c>
    </row>
    <row r="164" spans="1:19" ht="15.75" x14ac:dyDescent="0.25">
      <c r="A164" s="522"/>
      <c r="B164" s="522"/>
      <c r="C164" s="522"/>
      <c r="D164" s="522"/>
      <c r="E164" s="541"/>
      <c r="M164" s="548">
        <v>48029150700</v>
      </c>
      <c r="N164" s="548" t="s">
        <v>381</v>
      </c>
      <c r="O164" s="548">
        <v>33375</v>
      </c>
      <c r="P164" s="548" t="s">
        <v>127</v>
      </c>
      <c r="Q164" s="548">
        <v>22.1</v>
      </c>
      <c r="R164" s="549" t="s">
        <v>1</v>
      </c>
      <c r="S164" s="550" t="s">
        <v>0</v>
      </c>
    </row>
    <row r="165" spans="1:19" ht="15.75" x14ac:dyDescent="0.25">
      <c r="A165" s="522"/>
      <c r="B165" s="522"/>
      <c r="C165" s="522"/>
      <c r="D165" s="522"/>
      <c r="E165" s="541"/>
      <c r="M165" s="545">
        <v>48029150800</v>
      </c>
      <c r="N165" s="545" t="s">
        <v>381</v>
      </c>
      <c r="O165" s="545">
        <v>15385</v>
      </c>
      <c r="P165" s="545" t="s">
        <v>127</v>
      </c>
      <c r="Q165" s="545">
        <v>60.6</v>
      </c>
      <c r="R165" s="546" t="s">
        <v>1</v>
      </c>
      <c r="S165" s="547" t="s">
        <v>1</v>
      </c>
    </row>
    <row r="166" spans="1:19" ht="15.75" x14ac:dyDescent="0.25">
      <c r="A166" s="522"/>
      <c r="B166" s="522"/>
      <c r="C166" s="522"/>
      <c r="D166" s="522"/>
      <c r="E166" s="541"/>
      <c r="M166" s="548">
        <v>48029150900</v>
      </c>
      <c r="N166" s="548" t="s">
        <v>381</v>
      </c>
      <c r="O166" s="548">
        <v>36713</v>
      </c>
      <c r="P166" s="548" t="s">
        <v>127</v>
      </c>
      <c r="Q166" s="548">
        <v>25.9</v>
      </c>
      <c r="R166" s="549" t="s">
        <v>1</v>
      </c>
      <c r="S166" s="550" t="s">
        <v>0</v>
      </c>
    </row>
    <row r="167" spans="1:19" ht="15.75" x14ac:dyDescent="0.25">
      <c r="A167" s="522"/>
      <c r="B167" s="522"/>
      <c r="C167" s="522"/>
      <c r="D167" s="522"/>
      <c r="E167" s="541"/>
      <c r="M167" s="545">
        <v>48029151000</v>
      </c>
      <c r="N167" s="545" t="s">
        <v>381</v>
      </c>
      <c r="O167" s="545">
        <v>26489</v>
      </c>
      <c r="P167" s="545" t="s">
        <v>127</v>
      </c>
      <c r="Q167" s="545">
        <v>35.700000000000003</v>
      </c>
      <c r="R167" s="546" t="s">
        <v>1</v>
      </c>
      <c r="S167" s="547" t="s">
        <v>0</v>
      </c>
    </row>
    <row r="168" spans="1:19" ht="15.75" x14ac:dyDescent="0.25">
      <c r="A168" s="522"/>
      <c r="B168" s="522"/>
      <c r="C168" s="522"/>
      <c r="D168" s="522"/>
      <c r="E168" s="541"/>
      <c r="M168" s="548">
        <v>48029151100</v>
      </c>
      <c r="N168" s="548" t="s">
        <v>381</v>
      </c>
      <c r="O168" s="548">
        <v>36903</v>
      </c>
      <c r="P168" s="548" t="s">
        <v>127</v>
      </c>
      <c r="Q168" s="548">
        <v>18.2</v>
      </c>
      <c r="R168" s="549" t="s">
        <v>0</v>
      </c>
      <c r="S168" s="550" t="s">
        <v>0</v>
      </c>
    </row>
    <row r="169" spans="1:19" ht="15.75" x14ac:dyDescent="0.25">
      <c r="A169" s="522"/>
      <c r="B169" s="522"/>
      <c r="C169" s="522"/>
      <c r="D169" s="522"/>
      <c r="E169" s="541"/>
      <c r="M169" s="545">
        <v>48029151200</v>
      </c>
      <c r="N169" s="545" t="s">
        <v>381</v>
      </c>
      <c r="O169" s="545">
        <v>47731</v>
      </c>
      <c r="P169" s="545" t="s">
        <v>126</v>
      </c>
      <c r="Q169" s="545">
        <v>22.5</v>
      </c>
      <c r="R169" s="546" t="s">
        <v>0</v>
      </c>
      <c r="S169" s="547" t="s">
        <v>0</v>
      </c>
    </row>
    <row r="170" spans="1:19" ht="15.75" x14ac:dyDescent="0.25">
      <c r="A170" s="522"/>
      <c r="B170" s="522"/>
      <c r="C170" s="522"/>
      <c r="D170" s="522"/>
      <c r="E170" s="541"/>
      <c r="M170" s="548">
        <v>48029151301</v>
      </c>
      <c r="N170" s="548" t="s">
        <v>381</v>
      </c>
      <c r="O170" s="548">
        <v>43125</v>
      </c>
      <c r="P170" s="548" t="s">
        <v>126</v>
      </c>
      <c r="Q170" s="548">
        <v>20.100000000000001</v>
      </c>
      <c r="R170" s="549" t="s">
        <v>0</v>
      </c>
      <c r="S170" s="550" t="s">
        <v>0</v>
      </c>
    </row>
    <row r="171" spans="1:19" ht="15.75" x14ac:dyDescent="0.25">
      <c r="A171" s="522"/>
      <c r="B171" s="522"/>
      <c r="C171" s="522"/>
      <c r="D171" s="522"/>
      <c r="E171" s="541"/>
      <c r="M171" s="545">
        <v>48029151302</v>
      </c>
      <c r="N171" s="545" t="s">
        <v>381</v>
      </c>
      <c r="O171" s="545">
        <v>40272</v>
      </c>
      <c r="P171" s="545" t="s">
        <v>126</v>
      </c>
      <c r="Q171" s="545">
        <v>18.7</v>
      </c>
      <c r="R171" s="546" t="s">
        <v>0</v>
      </c>
      <c r="S171" s="547" t="s">
        <v>0</v>
      </c>
    </row>
    <row r="172" spans="1:19" ht="15.75" x14ac:dyDescent="0.25">
      <c r="A172" s="522"/>
      <c r="B172" s="522"/>
      <c r="C172" s="522"/>
      <c r="D172" s="522"/>
      <c r="E172" s="541"/>
      <c r="M172" s="548">
        <v>48029151400</v>
      </c>
      <c r="N172" s="548" t="s">
        <v>381</v>
      </c>
      <c r="O172" s="548">
        <v>28906</v>
      </c>
      <c r="P172" s="548" t="s">
        <v>127</v>
      </c>
      <c r="Q172" s="548">
        <v>33</v>
      </c>
      <c r="R172" s="549" t="s">
        <v>0</v>
      </c>
      <c r="S172" s="550" t="s">
        <v>0</v>
      </c>
    </row>
    <row r="173" spans="1:19" ht="15.75" x14ac:dyDescent="0.25">
      <c r="A173" s="522"/>
      <c r="B173" s="522"/>
      <c r="C173" s="522"/>
      <c r="D173" s="522"/>
      <c r="E173" s="541"/>
      <c r="M173" s="545">
        <v>48029151500</v>
      </c>
      <c r="N173" s="545" t="s">
        <v>381</v>
      </c>
      <c r="O173" s="545">
        <v>42228</v>
      </c>
      <c r="P173" s="545" t="s">
        <v>126</v>
      </c>
      <c r="Q173" s="545">
        <v>13.7</v>
      </c>
      <c r="R173" s="546" t="s">
        <v>1</v>
      </c>
      <c r="S173" s="547" t="s">
        <v>0</v>
      </c>
    </row>
    <row r="174" spans="1:19" ht="15.75" x14ac:dyDescent="0.25">
      <c r="A174" s="522"/>
      <c r="B174" s="522"/>
      <c r="C174" s="522"/>
      <c r="D174" s="522"/>
      <c r="E174" s="541"/>
      <c r="M174" s="548">
        <v>48029151600</v>
      </c>
      <c r="N174" s="548" t="s">
        <v>381</v>
      </c>
      <c r="O174" s="548">
        <v>38789</v>
      </c>
      <c r="P174" s="548" t="s">
        <v>126</v>
      </c>
      <c r="Q174" s="548">
        <v>25.7</v>
      </c>
      <c r="R174" s="549" t="s">
        <v>0</v>
      </c>
      <c r="S174" s="550" t="s">
        <v>0</v>
      </c>
    </row>
    <row r="175" spans="1:19" ht="15.75" x14ac:dyDescent="0.25">
      <c r="A175" s="522"/>
      <c r="B175" s="522"/>
      <c r="C175" s="522"/>
      <c r="D175" s="522"/>
      <c r="E175" s="541"/>
      <c r="M175" s="545">
        <v>48029151700</v>
      </c>
      <c r="N175" s="545" t="s">
        <v>381</v>
      </c>
      <c r="O175" s="545">
        <v>44972</v>
      </c>
      <c r="P175" s="545" t="s">
        <v>126</v>
      </c>
      <c r="Q175" s="545">
        <v>14.9</v>
      </c>
      <c r="R175" s="546" t="s">
        <v>1</v>
      </c>
      <c r="S175" s="547" t="s">
        <v>0</v>
      </c>
    </row>
    <row r="176" spans="1:19" ht="15.75" x14ac:dyDescent="0.25">
      <c r="A176" s="522"/>
      <c r="B176" s="522"/>
      <c r="C176" s="522"/>
      <c r="D176" s="522"/>
      <c r="E176" s="541"/>
      <c r="M176" s="548">
        <v>48029151900</v>
      </c>
      <c r="N176" s="548" t="s">
        <v>381</v>
      </c>
      <c r="O176" s="548">
        <v>40592</v>
      </c>
      <c r="P176" s="548" t="s">
        <v>126</v>
      </c>
      <c r="Q176" s="548">
        <v>26.4</v>
      </c>
      <c r="R176" s="549" t="s">
        <v>1</v>
      </c>
      <c r="S176" s="550" t="s">
        <v>0</v>
      </c>
    </row>
    <row r="177" spans="1:19" ht="15.75" x14ac:dyDescent="0.25">
      <c r="A177" s="522"/>
      <c r="B177" s="522"/>
      <c r="C177" s="522"/>
      <c r="D177" s="522"/>
      <c r="E177" s="541"/>
      <c r="M177" s="545">
        <v>48029152000</v>
      </c>
      <c r="N177" s="545" t="s">
        <v>381</v>
      </c>
      <c r="O177" s="545">
        <v>44545</v>
      </c>
      <c r="P177" s="545" t="s">
        <v>126</v>
      </c>
      <c r="Q177" s="545">
        <v>27.7</v>
      </c>
      <c r="R177" s="546" t="s">
        <v>0</v>
      </c>
      <c r="S177" s="547" t="s">
        <v>1</v>
      </c>
    </row>
    <row r="178" spans="1:19" ht="15.75" x14ac:dyDescent="0.25">
      <c r="A178" s="522"/>
      <c r="B178" s="522"/>
      <c r="C178" s="522"/>
      <c r="D178" s="522"/>
      <c r="E178" s="541"/>
      <c r="M178" s="548">
        <v>48029152100</v>
      </c>
      <c r="N178" s="548" t="s">
        <v>381</v>
      </c>
      <c r="O178" s="548">
        <v>48654</v>
      </c>
      <c r="P178" s="548" t="s">
        <v>126</v>
      </c>
      <c r="Q178" s="548">
        <v>20.5</v>
      </c>
      <c r="R178" s="549" t="s">
        <v>1</v>
      </c>
      <c r="S178" s="550" t="s">
        <v>1</v>
      </c>
    </row>
    <row r="179" spans="1:19" ht="15.75" x14ac:dyDescent="0.25">
      <c r="A179" s="522"/>
      <c r="B179" s="522"/>
      <c r="C179" s="522"/>
      <c r="D179" s="522"/>
      <c r="E179" s="541"/>
      <c r="M179" s="545">
        <v>48029152201</v>
      </c>
      <c r="N179" s="545" t="s">
        <v>381</v>
      </c>
      <c r="O179" s="545">
        <v>47031</v>
      </c>
      <c r="P179" s="545" t="s">
        <v>126</v>
      </c>
      <c r="Q179" s="545">
        <v>22.3</v>
      </c>
      <c r="R179" s="546" t="s">
        <v>0</v>
      </c>
      <c r="S179" s="547" t="s">
        <v>0</v>
      </c>
    </row>
    <row r="180" spans="1:19" ht="15.75" x14ac:dyDescent="0.25">
      <c r="A180" s="522"/>
      <c r="B180" s="522"/>
      <c r="C180" s="522"/>
      <c r="D180" s="522"/>
      <c r="E180" s="541"/>
      <c r="M180" s="548">
        <v>48029152202</v>
      </c>
      <c r="N180" s="548" t="s">
        <v>381</v>
      </c>
      <c r="O180" s="548">
        <v>52635</v>
      </c>
      <c r="P180" s="548" t="s">
        <v>126</v>
      </c>
      <c r="Q180" s="548">
        <v>13.4</v>
      </c>
      <c r="R180" s="549" t="s">
        <v>0</v>
      </c>
      <c r="S180" s="550" t="s">
        <v>0</v>
      </c>
    </row>
    <row r="181" spans="1:19" ht="15.75" x14ac:dyDescent="0.25">
      <c r="A181" s="522"/>
      <c r="B181" s="522"/>
      <c r="C181" s="522"/>
      <c r="D181" s="522"/>
      <c r="E181" s="541"/>
      <c r="M181" s="545">
        <v>48029160100</v>
      </c>
      <c r="N181" s="545" t="s">
        <v>381</v>
      </c>
      <c r="O181" s="545">
        <v>24861</v>
      </c>
      <c r="P181" s="545" t="s">
        <v>127</v>
      </c>
      <c r="Q181" s="545">
        <v>45</v>
      </c>
      <c r="R181" s="546" t="s">
        <v>0</v>
      </c>
      <c r="S181" s="547" t="s">
        <v>0</v>
      </c>
    </row>
    <row r="182" spans="1:19" ht="15.75" x14ac:dyDescent="0.25">
      <c r="A182" s="522"/>
      <c r="B182" s="522"/>
      <c r="C182" s="522"/>
      <c r="D182" s="522"/>
      <c r="E182" s="541"/>
      <c r="M182" s="548">
        <v>48029160200</v>
      </c>
      <c r="N182" s="548" t="s">
        <v>381</v>
      </c>
      <c r="O182" s="548">
        <v>36771</v>
      </c>
      <c r="P182" s="548" t="s">
        <v>127</v>
      </c>
      <c r="Q182" s="548">
        <v>13.9</v>
      </c>
      <c r="R182" s="549" t="s">
        <v>0</v>
      </c>
      <c r="S182" s="550" t="s">
        <v>0</v>
      </c>
    </row>
    <row r="183" spans="1:19" ht="15.75" x14ac:dyDescent="0.25">
      <c r="A183" s="522"/>
      <c r="B183" s="522"/>
      <c r="C183" s="522"/>
      <c r="D183" s="522"/>
      <c r="E183" s="541"/>
      <c r="M183" s="545">
        <v>48029160300</v>
      </c>
      <c r="N183" s="545" t="s">
        <v>381</v>
      </c>
      <c r="O183" s="545">
        <v>34647</v>
      </c>
      <c r="P183" s="545" t="s">
        <v>127</v>
      </c>
      <c r="Q183" s="545">
        <v>24.4</v>
      </c>
      <c r="R183" s="546" t="s">
        <v>0</v>
      </c>
      <c r="S183" s="547" t="s">
        <v>0</v>
      </c>
    </row>
    <row r="184" spans="1:19" ht="15.75" x14ac:dyDescent="0.25">
      <c r="A184" s="522"/>
      <c r="B184" s="522"/>
      <c r="C184" s="522"/>
      <c r="D184" s="522"/>
      <c r="E184" s="541"/>
      <c r="M184" s="548">
        <v>48029160400</v>
      </c>
      <c r="N184" s="548" t="s">
        <v>381</v>
      </c>
      <c r="O184" s="548">
        <v>33419</v>
      </c>
      <c r="P184" s="548" t="s">
        <v>127</v>
      </c>
      <c r="Q184" s="548">
        <v>32.1</v>
      </c>
      <c r="R184" s="549" t="s">
        <v>0</v>
      </c>
      <c r="S184" s="550" t="s">
        <v>0</v>
      </c>
    </row>
    <row r="185" spans="1:19" ht="15.75" x14ac:dyDescent="0.25">
      <c r="A185" s="522"/>
      <c r="B185" s="522"/>
      <c r="C185" s="522"/>
      <c r="D185" s="522"/>
      <c r="E185" s="541"/>
      <c r="M185" s="545">
        <v>48029160501</v>
      </c>
      <c r="N185" s="545" t="s">
        <v>381</v>
      </c>
      <c r="O185" s="545">
        <v>18243</v>
      </c>
      <c r="P185" s="545" t="s">
        <v>127</v>
      </c>
      <c r="Q185" s="545">
        <v>56.7</v>
      </c>
      <c r="R185" s="546" t="s">
        <v>0</v>
      </c>
      <c r="S185" s="547" t="s">
        <v>0</v>
      </c>
    </row>
    <row r="186" spans="1:19" ht="15.75" x14ac:dyDescent="0.25">
      <c r="A186" s="522"/>
      <c r="B186" s="522"/>
      <c r="C186" s="522"/>
      <c r="D186" s="522"/>
      <c r="E186" s="541"/>
      <c r="M186" s="548">
        <v>48029160502</v>
      </c>
      <c r="N186" s="548" t="s">
        <v>381</v>
      </c>
      <c r="O186" s="548">
        <v>34766</v>
      </c>
      <c r="P186" s="548" t="s">
        <v>127</v>
      </c>
      <c r="Q186" s="548">
        <v>26</v>
      </c>
      <c r="R186" s="549" t="s">
        <v>0</v>
      </c>
      <c r="S186" s="550" t="s">
        <v>0</v>
      </c>
    </row>
    <row r="187" spans="1:19" ht="15.75" x14ac:dyDescent="0.25">
      <c r="A187" s="522"/>
      <c r="B187" s="522"/>
      <c r="C187" s="522"/>
      <c r="D187" s="522"/>
      <c r="E187" s="541"/>
      <c r="M187" s="545">
        <v>48029160600</v>
      </c>
      <c r="N187" s="545" t="s">
        <v>381</v>
      </c>
      <c r="O187" s="545">
        <v>26438</v>
      </c>
      <c r="P187" s="545" t="s">
        <v>127</v>
      </c>
      <c r="Q187" s="545">
        <v>39.1</v>
      </c>
      <c r="R187" s="546" t="s">
        <v>0</v>
      </c>
      <c r="S187" s="547" t="s">
        <v>0</v>
      </c>
    </row>
    <row r="188" spans="1:19" ht="15.75" x14ac:dyDescent="0.25">
      <c r="A188" s="522"/>
      <c r="B188" s="522"/>
      <c r="C188" s="522"/>
      <c r="D188" s="522"/>
      <c r="E188" s="541"/>
      <c r="M188" s="548">
        <v>48029160701</v>
      </c>
      <c r="N188" s="548" t="s">
        <v>381</v>
      </c>
      <c r="O188" s="548">
        <v>30875</v>
      </c>
      <c r="P188" s="548" t="s">
        <v>127</v>
      </c>
      <c r="Q188" s="548">
        <v>30.3</v>
      </c>
      <c r="R188" s="549" t="s">
        <v>0</v>
      </c>
      <c r="S188" s="550" t="s">
        <v>0</v>
      </c>
    </row>
    <row r="189" spans="1:19" ht="15.75" x14ac:dyDescent="0.25">
      <c r="A189" s="522"/>
      <c r="B189" s="522"/>
      <c r="C189" s="522"/>
      <c r="D189" s="522"/>
      <c r="E189" s="541"/>
      <c r="M189" s="545">
        <v>48029160702</v>
      </c>
      <c r="N189" s="545" t="s">
        <v>381</v>
      </c>
      <c r="O189" s="545">
        <v>25487</v>
      </c>
      <c r="P189" s="545" t="s">
        <v>127</v>
      </c>
      <c r="Q189" s="545">
        <v>34.1</v>
      </c>
      <c r="R189" s="546" t="s">
        <v>1</v>
      </c>
      <c r="S189" s="547" t="s">
        <v>0</v>
      </c>
    </row>
    <row r="190" spans="1:19" ht="15.75" x14ac:dyDescent="0.25">
      <c r="A190" s="522"/>
      <c r="B190" s="522"/>
      <c r="C190" s="522"/>
      <c r="D190" s="522"/>
      <c r="E190" s="541"/>
      <c r="M190" s="548">
        <v>48029160901</v>
      </c>
      <c r="N190" s="548" t="s">
        <v>381</v>
      </c>
      <c r="O190" s="548">
        <v>29474</v>
      </c>
      <c r="P190" s="548" t="s">
        <v>127</v>
      </c>
      <c r="Q190" s="548">
        <v>34.6</v>
      </c>
      <c r="R190" s="549" t="s">
        <v>0</v>
      </c>
      <c r="S190" s="550" t="s">
        <v>1</v>
      </c>
    </row>
    <row r="191" spans="1:19" ht="15.75" x14ac:dyDescent="0.25">
      <c r="A191" s="522"/>
      <c r="B191" s="522"/>
      <c r="C191" s="522"/>
      <c r="D191" s="522"/>
      <c r="E191" s="541"/>
      <c r="M191" s="545">
        <v>48029160902</v>
      </c>
      <c r="N191" s="545" t="s">
        <v>381</v>
      </c>
      <c r="O191" s="545">
        <v>29570</v>
      </c>
      <c r="P191" s="545" t="s">
        <v>127</v>
      </c>
      <c r="Q191" s="545">
        <v>32.4</v>
      </c>
      <c r="R191" s="546" t="s">
        <v>0</v>
      </c>
      <c r="S191" s="547" t="s">
        <v>1</v>
      </c>
    </row>
    <row r="192" spans="1:19" ht="15.75" x14ac:dyDescent="0.25">
      <c r="A192" s="522"/>
      <c r="B192" s="522"/>
      <c r="C192" s="522"/>
      <c r="D192" s="522"/>
      <c r="E192" s="541"/>
      <c r="M192" s="548">
        <v>48029161000</v>
      </c>
      <c r="N192" s="548" t="s">
        <v>381</v>
      </c>
      <c r="O192" s="548">
        <v>22165</v>
      </c>
      <c r="P192" s="548" t="s">
        <v>127</v>
      </c>
      <c r="Q192" s="548">
        <v>41.1</v>
      </c>
      <c r="R192" s="549" t="s">
        <v>0</v>
      </c>
      <c r="S192" s="550" t="s">
        <v>0</v>
      </c>
    </row>
    <row r="193" spans="1:19" ht="15.75" x14ac:dyDescent="0.25">
      <c r="A193" s="522"/>
      <c r="B193" s="522"/>
      <c r="C193" s="522"/>
      <c r="D193" s="522"/>
      <c r="E193" s="541"/>
      <c r="M193" s="545">
        <v>48029161100</v>
      </c>
      <c r="N193" s="545" t="s">
        <v>381</v>
      </c>
      <c r="O193" s="545">
        <v>40484</v>
      </c>
      <c r="P193" s="545" t="s">
        <v>126</v>
      </c>
      <c r="Q193" s="545">
        <v>14.6</v>
      </c>
      <c r="R193" s="546" t="s">
        <v>0</v>
      </c>
      <c r="S193" s="547" t="s">
        <v>1</v>
      </c>
    </row>
    <row r="194" spans="1:19" ht="15.75" x14ac:dyDescent="0.25">
      <c r="A194" s="522"/>
      <c r="B194" s="522"/>
      <c r="C194" s="522"/>
      <c r="D194" s="522"/>
      <c r="E194" s="541"/>
      <c r="M194" s="548">
        <v>48029161200</v>
      </c>
      <c r="N194" s="548" t="s">
        <v>381</v>
      </c>
      <c r="O194" s="548">
        <v>36023</v>
      </c>
      <c r="P194" s="548" t="s">
        <v>127</v>
      </c>
      <c r="Q194" s="548">
        <v>28.1</v>
      </c>
      <c r="R194" s="549" t="s">
        <v>0</v>
      </c>
      <c r="S194" s="550" t="s">
        <v>1</v>
      </c>
    </row>
    <row r="195" spans="1:19" ht="15.75" x14ac:dyDescent="0.25">
      <c r="A195" s="522"/>
      <c r="B195" s="522"/>
      <c r="C195" s="522"/>
      <c r="D195" s="522"/>
      <c r="E195" s="541"/>
      <c r="M195" s="545">
        <v>48029161302</v>
      </c>
      <c r="N195" s="545" t="s">
        <v>381</v>
      </c>
      <c r="O195" s="545">
        <v>43393</v>
      </c>
      <c r="P195" s="545" t="s">
        <v>126</v>
      </c>
      <c r="Q195" s="545">
        <v>23.5</v>
      </c>
      <c r="R195" s="546" t="s">
        <v>0</v>
      </c>
      <c r="S195" s="547" t="s">
        <v>0</v>
      </c>
    </row>
    <row r="196" spans="1:19" ht="15.75" x14ac:dyDescent="0.25">
      <c r="A196" s="522"/>
      <c r="B196" s="522"/>
      <c r="C196" s="522"/>
      <c r="D196" s="522"/>
      <c r="E196" s="541"/>
      <c r="M196" s="548">
        <v>48029161303</v>
      </c>
      <c r="N196" s="548" t="s">
        <v>381</v>
      </c>
      <c r="O196" s="548">
        <v>38552</v>
      </c>
      <c r="P196" s="548" t="s">
        <v>126</v>
      </c>
      <c r="Q196" s="548">
        <v>26.3</v>
      </c>
      <c r="R196" s="549" t="s">
        <v>0</v>
      </c>
      <c r="S196" s="550" t="s">
        <v>0</v>
      </c>
    </row>
    <row r="197" spans="1:19" ht="15.75" x14ac:dyDescent="0.25">
      <c r="A197" s="522"/>
      <c r="B197" s="522"/>
      <c r="C197" s="522"/>
      <c r="D197" s="522"/>
      <c r="E197" s="541"/>
      <c r="M197" s="545">
        <v>48029161304</v>
      </c>
      <c r="N197" s="545" t="s">
        <v>381</v>
      </c>
      <c r="O197" s="545">
        <v>32898</v>
      </c>
      <c r="P197" s="545" t="s">
        <v>127</v>
      </c>
      <c r="Q197" s="545">
        <v>37.299999999999997</v>
      </c>
      <c r="R197" s="546" t="s">
        <v>0</v>
      </c>
      <c r="S197" s="547" t="s">
        <v>0</v>
      </c>
    </row>
    <row r="198" spans="1:19" ht="15.75" x14ac:dyDescent="0.25">
      <c r="A198" s="522"/>
      <c r="B198" s="522"/>
      <c r="C198" s="522"/>
      <c r="D198" s="522"/>
      <c r="E198" s="541"/>
      <c r="M198" s="548">
        <v>48029161400</v>
      </c>
      <c r="N198" s="548" t="s">
        <v>381</v>
      </c>
      <c r="O198" s="548">
        <v>70994</v>
      </c>
      <c r="P198" s="548" t="s">
        <v>129</v>
      </c>
      <c r="Q198" s="548">
        <v>9.6999999999999993</v>
      </c>
      <c r="R198" s="549" t="s">
        <v>1</v>
      </c>
      <c r="S198" s="550" t="s">
        <v>0</v>
      </c>
    </row>
    <row r="199" spans="1:19" ht="15.75" x14ac:dyDescent="0.25">
      <c r="A199" s="522"/>
      <c r="B199" s="522"/>
      <c r="C199" s="522"/>
      <c r="D199" s="522"/>
      <c r="E199" s="541"/>
      <c r="M199" s="545">
        <v>48029161501</v>
      </c>
      <c r="N199" s="545" t="s">
        <v>381</v>
      </c>
      <c r="O199" s="545">
        <v>36279</v>
      </c>
      <c r="P199" s="545" t="s">
        <v>127</v>
      </c>
      <c r="Q199" s="545">
        <v>22.3</v>
      </c>
      <c r="R199" s="546" t="s">
        <v>0</v>
      </c>
      <c r="S199" s="547" t="s">
        <v>0</v>
      </c>
    </row>
    <row r="200" spans="1:19" ht="15.75" x14ac:dyDescent="0.25">
      <c r="A200" s="522"/>
      <c r="B200" s="522"/>
      <c r="C200" s="522"/>
      <c r="D200" s="522"/>
      <c r="E200" s="541"/>
      <c r="M200" s="548">
        <v>48029161503</v>
      </c>
      <c r="N200" s="548" t="s">
        <v>381</v>
      </c>
      <c r="O200" s="548">
        <v>42159</v>
      </c>
      <c r="P200" s="548" t="s">
        <v>126</v>
      </c>
      <c r="Q200" s="548">
        <v>24</v>
      </c>
      <c r="R200" s="549" t="s">
        <v>1</v>
      </c>
      <c r="S200" s="550" t="s">
        <v>0</v>
      </c>
    </row>
    <row r="201" spans="1:19" ht="15.75" x14ac:dyDescent="0.25">
      <c r="A201" s="522"/>
      <c r="B201" s="522"/>
      <c r="C201" s="522"/>
      <c r="D201" s="522"/>
      <c r="E201" s="541"/>
      <c r="M201" s="545">
        <v>48029161504</v>
      </c>
      <c r="N201" s="545" t="s">
        <v>381</v>
      </c>
      <c r="O201" s="545">
        <v>37500</v>
      </c>
      <c r="P201" s="545" t="s">
        <v>126</v>
      </c>
      <c r="Q201" s="545">
        <v>28.9</v>
      </c>
      <c r="R201" s="546" t="s">
        <v>0</v>
      </c>
      <c r="S201" s="547" t="s">
        <v>0</v>
      </c>
    </row>
    <row r="202" spans="1:19" ht="15.75" x14ac:dyDescent="0.25">
      <c r="A202" s="522"/>
      <c r="B202" s="522"/>
      <c r="C202" s="522"/>
      <c r="D202" s="522"/>
      <c r="E202" s="541"/>
      <c r="M202" s="548">
        <v>48029161600</v>
      </c>
      <c r="N202" s="548" t="s">
        <v>381</v>
      </c>
      <c r="O202" s="548">
        <v>36753</v>
      </c>
      <c r="P202" s="548" t="s">
        <v>127</v>
      </c>
      <c r="Q202" s="548">
        <v>20.3</v>
      </c>
      <c r="R202" s="549" t="s">
        <v>1</v>
      </c>
      <c r="S202" s="550" t="s">
        <v>0</v>
      </c>
    </row>
    <row r="203" spans="1:19" ht="15.75" x14ac:dyDescent="0.25">
      <c r="A203" s="522"/>
      <c r="B203" s="522"/>
      <c r="C203" s="522"/>
      <c r="D203" s="522"/>
      <c r="E203" s="541"/>
      <c r="M203" s="545">
        <v>48029161801</v>
      </c>
      <c r="N203" s="545" t="s">
        <v>381</v>
      </c>
      <c r="O203" s="545">
        <v>50965</v>
      </c>
      <c r="P203" s="545" t="s">
        <v>126</v>
      </c>
      <c r="Q203" s="545">
        <v>9</v>
      </c>
      <c r="R203" s="546" t="s">
        <v>1</v>
      </c>
      <c r="S203" s="547" t="s">
        <v>0</v>
      </c>
    </row>
    <row r="204" spans="1:19" ht="15.75" x14ac:dyDescent="0.25">
      <c r="A204" s="522"/>
      <c r="B204" s="522"/>
      <c r="C204" s="522"/>
      <c r="D204" s="522"/>
      <c r="E204" s="541"/>
      <c r="M204" s="548">
        <v>48029161802</v>
      </c>
      <c r="N204" s="548" t="s">
        <v>381</v>
      </c>
      <c r="O204" s="548">
        <v>45126</v>
      </c>
      <c r="P204" s="548" t="s">
        <v>126</v>
      </c>
      <c r="Q204" s="548">
        <v>23.2</v>
      </c>
      <c r="R204" s="549" t="s">
        <v>0</v>
      </c>
      <c r="S204" s="550" t="s">
        <v>0</v>
      </c>
    </row>
    <row r="205" spans="1:19" ht="15.75" x14ac:dyDescent="0.25">
      <c r="A205" s="522"/>
      <c r="B205" s="522"/>
      <c r="C205" s="522"/>
      <c r="D205" s="522"/>
      <c r="E205" s="541"/>
      <c r="M205" s="545">
        <v>48029161901</v>
      </c>
      <c r="N205" s="545" t="s">
        <v>381</v>
      </c>
      <c r="O205" s="545">
        <v>43750</v>
      </c>
      <c r="P205" s="545" t="s">
        <v>126</v>
      </c>
      <c r="Q205" s="545">
        <v>19.399999999999999</v>
      </c>
      <c r="R205" s="546" t="s">
        <v>1</v>
      </c>
      <c r="S205" s="547" t="s">
        <v>0</v>
      </c>
    </row>
    <row r="206" spans="1:19" ht="15.75" x14ac:dyDescent="0.25">
      <c r="A206" s="522"/>
      <c r="B206" s="522"/>
      <c r="C206" s="522"/>
      <c r="D206" s="522"/>
      <c r="E206" s="541"/>
      <c r="M206" s="548">
        <v>48029161902</v>
      </c>
      <c r="N206" s="548" t="s">
        <v>381</v>
      </c>
      <c r="O206" s="548">
        <v>54710</v>
      </c>
      <c r="P206" s="548" t="s">
        <v>128</v>
      </c>
      <c r="Q206" s="548">
        <v>14.8</v>
      </c>
      <c r="R206" s="549" t="s">
        <v>0</v>
      </c>
      <c r="S206" s="550" t="s">
        <v>0</v>
      </c>
    </row>
    <row r="207" spans="1:19" ht="15.75" x14ac:dyDescent="0.25">
      <c r="A207" s="522"/>
      <c r="B207" s="522"/>
      <c r="C207" s="522"/>
      <c r="D207" s="522"/>
      <c r="E207" s="541"/>
      <c r="M207" s="545">
        <v>48029162001</v>
      </c>
      <c r="N207" s="545" t="s">
        <v>381</v>
      </c>
      <c r="O207" s="545">
        <v>42257</v>
      </c>
      <c r="P207" s="545" t="s">
        <v>126</v>
      </c>
      <c r="Q207" s="545">
        <v>17.399999999999999</v>
      </c>
      <c r="R207" s="546" t="s">
        <v>1</v>
      </c>
      <c r="S207" s="547" t="s">
        <v>1</v>
      </c>
    </row>
    <row r="208" spans="1:19" ht="15.75" x14ac:dyDescent="0.25">
      <c r="A208" s="522"/>
      <c r="B208" s="522"/>
      <c r="C208" s="522"/>
      <c r="D208" s="522"/>
      <c r="E208" s="541"/>
      <c r="M208" s="548">
        <v>48029162003</v>
      </c>
      <c r="N208" s="548" t="s">
        <v>381</v>
      </c>
      <c r="O208" s="548">
        <v>36214</v>
      </c>
      <c r="P208" s="548" t="s">
        <v>127</v>
      </c>
      <c r="Q208" s="548">
        <v>22.8</v>
      </c>
      <c r="R208" s="549" t="s">
        <v>1</v>
      </c>
      <c r="S208" s="550" t="s">
        <v>0</v>
      </c>
    </row>
    <row r="209" spans="1:19" ht="15.75" x14ac:dyDescent="0.25">
      <c r="A209" s="522"/>
      <c r="B209" s="522"/>
      <c r="C209" s="522"/>
      <c r="D209" s="522"/>
      <c r="E209" s="541"/>
      <c r="M209" s="545">
        <v>48029162004</v>
      </c>
      <c r="N209" s="545" t="s">
        <v>381</v>
      </c>
      <c r="O209" s="545">
        <v>36289</v>
      </c>
      <c r="P209" s="545" t="s">
        <v>127</v>
      </c>
      <c r="Q209" s="545">
        <v>29.8</v>
      </c>
      <c r="R209" s="546" t="s">
        <v>0</v>
      </c>
      <c r="S209" s="547" t="s">
        <v>0</v>
      </c>
    </row>
    <row r="210" spans="1:19" ht="15.75" x14ac:dyDescent="0.25">
      <c r="A210" s="522"/>
      <c r="B210" s="522"/>
      <c r="C210" s="522"/>
      <c r="D210" s="522"/>
      <c r="E210" s="541"/>
      <c r="M210" s="548">
        <v>48029170101</v>
      </c>
      <c r="N210" s="548" t="s">
        <v>381</v>
      </c>
      <c r="O210" s="548">
        <v>28947</v>
      </c>
      <c r="P210" s="548" t="s">
        <v>127</v>
      </c>
      <c r="Q210" s="548">
        <v>37.200000000000003</v>
      </c>
      <c r="R210" s="549" t="s">
        <v>0</v>
      </c>
      <c r="S210" s="550" t="s">
        <v>0</v>
      </c>
    </row>
    <row r="211" spans="1:19" ht="15.75" x14ac:dyDescent="0.25">
      <c r="A211" s="522"/>
      <c r="B211" s="522"/>
      <c r="C211" s="522"/>
      <c r="D211" s="522"/>
      <c r="E211" s="541"/>
      <c r="M211" s="545">
        <v>48029170102</v>
      </c>
      <c r="N211" s="545" t="s">
        <v>381</v>
      </c>
      <c r="O211" s="545">
        <v>36118</v>
      </c>
      <c r="P211" s="545" t="s">
        <v>127</v>
      </c>
      <c r="Q211" s="545">
        <v>27.9</v>
      </c>
      <c r="R211" s="546" t="s">
        <v>0</v>
      </c>
      <c r="S211" s="547" t="s">
        <v>1</v>
      </c>
    </row>
    <row r="212" spans="1:19" ht="15.75" x14ac:dyDescent="0.25">
      <c r="A212" s="522"/>
      <c r="B212" s="522"/>
      <c r="C212" s="522"/>
      <c r="D212" s="522"/>
      <c r="E212" s="541"/>
      <c r="M212" s="548">
        <v>48029170200</v>
      </c>
      <c r="N212" s="548" t="s">
        <v>381</v>
      </c>
      <c r="O212" s="548">
        <v>24533</v>
      </c>
      <c r="P212" s="548" t="s">
        <v>127</v>
      </c>
      <c r="Q212" s="548">
        <v>43.6</v>
      </c>
      <c r="R212" s="549" t="s">
        <v>1</v>
      </c>
      <c r="S212" s="550" t="s">
        <v>0</v>
      </c>
    </row>
    <row r="213" spans="1:19" ht="15.75" x14ac:dyDescent="0.25">
      <c r="A213" s="522"/>
      <c r="B213" s="522"/>
      <c r="C213" s="522"/>
      <c r="D213" s="522"/>
      <c r="E213" s="541"/>
      <c r="M213" s="545">
        <v>48029170300</v>
      </c>
      <c r="N213" s="545" t="s">
        <v>381</v>
      </c>
      <c r="O213" s="545">
        <v>24101</v>
      </c>
      <c r="P213" s="545" t="s">
        <v>127</v>
      </c>
      <c r="Q213" s="545">
        <v>40.1</v>
      </c>
      <c r="R213" s="546" t="s">
        <v>0</v>
      </c>
      <c r="S213" s="547" t="s">
        <v>0</v>
      </c>
    </row>
    <row r="214" spans="1:19" ht="15.75" x14ac:dyDescent="0.25">
      <c r="A214" s="522"/>
      <c r="B214" s="522"/>
      <c r="C214" s="522"/>
      <c r="D214" s="522"/>
      <c r="E214" s="541"/>
      <c r="M214" s="548">
        <v>48029170401</v>
      </c>
      <c r="N214" s="548" t="s">
        <v>381</v>
      </c>
      <c r="O214" s="548">
        <v>20371</v>
      </c>
      <c r="P214" s="548" t="s">
        <v>127</v>
      </c>
      <c r="Q214" s="548">
        <v>41.6</v>
      </c>
      <c r="R214" s="549" t="s">
        <v>0</v>
      </c>
      <c r="S214" s="550" t="s">
        <v>0</v>
      </c>
    </row>
    <row r="215" spans="1:19" ht="15.75" x14ac:dyDescent="0.25">
      <c r="A215" s="522"/>
      <c r="B215" s="522"/>
      <c r="C215" s="522"/>
      <c r="D215" s="522"/>
      <c r="E215" s="541"/>
      <c r="M215" s="545">
        <v>48029170402</v>
      </c>
      <c r="N215" s="545" t="s">
        <v>381</v>
      </c>
      <c r="O215" s="545">
        <v>26016</v>
      </c>
      <c r="P215" s="545" t="s">
        <v>127</v>
      </c>
      <c r="Q215" s="545">
        <v>35.1</v>
      </c>
      <c r="R215" s="546" t="s">
        <v>0</v>
      </c>
      <c r="S215" s="547" t="s">
        <v>0</v>
      </c>
    </row>
    <row r="216" spans="1:19" ht="15.75" x14ac:dyDescent="0.25">
      <c r="A216" s="522"/>
      <c r="B216" s="522"/>
      <c r="C216" s="522"/>
      <c r="D216" s="522"/>
      <c r="E216" s="541"/>
      <c r="M216" s="548">
        <v>48029170500</v>
      </c>
      <c r="N216" s="548" t="s">
        <v>381</v>
      </c>
      <c r="O216" s="548">
        <v>35322</v>
      </c>
      <c r="P216" s="548" t="s">
        <v>127</v>
      </c>
      <c r="Q216" s="548">
        <v>20</v>
      </c>
      <c r="R216" s="549" t="s">
        <v>0</v>
      </c>
      <c r="S216" s="550" t="s">
        <v>0</v>
      </c>
    </row>
    <row r="217" spans="1:19" ht="15.75" x14ac:dyDescent="0.25">
      <c r="A217" s="522"/>
      <c r="B217" s="522"/>
      <c r="C217" s="522"/>
      <c r="D217" s="522"/>
      <c r="E217" s="541"/>
      <c r="M217" s="545">
        <v>48029170600</v>
      </c>
      <c r="N217" s="545" t="s">
        <v>381</v>
      </c>
      <c r="O217" s="545">
        <v>40000</v>
      </c>
      <c r="P217" s="545" t="s">
        <v>126</v>
      </c>
      <c r="Q217" s="545">
        <v>20.8</v>
      </c>
      <c r="R217" s="546" t="s">
        <v>0</v>
      </c>
      <c r="S217" s="547" t="s">
        <v>0</v>
      </c>
    </row>
    <row r="218" spans="1:19" ht="15.75" x14ac:dyDescent="0.25">
      <c r="A218" s="522"/>
      <c r="B218" s="522"/>
      <c r="C218" s="522"/>
      <c r="D218" s="522"/>
      <c r="E218" s="541"/>
      <c r="M218" s="548">
        <v>48029170700</v>
      </c>
      <c r="N218" s="548" t="s">
        <v>381</v>
      </c>
      <c r="O218" s="548">
        <v>30380</v>
      </c>
      <c r="P218" s="548" t="s">
        <v>127</v>
      </c>
      <c r="Q218" s="548">
        <v>37.799999999999997</v>
      </c>
      <c r="R218" s="549" t="s">
        <v>0</v>
      </c>
      <c r="S218" s="550" t="s">
        <v>0</v>
      </c>
    </row>
    <row r="219" spans="1:19" ht="15.75" x14ac:dyDescent="0.25">
      <c r="A219" s="522"/>
      <c r="B219" s="522"/>
      <c r="C219" s="522"/>
      <c r="D219" s="522"/>
      <c r="E219" s="541"/>
      <c r="M219" s="545">
        <v>48029170800</v>
      </c>
      <c r="N219" s="545" t="s">
        <v>381</v>
      </c>
      <c r="O219" s="545">
        <v>20885</v>
      </c>
      <c r="P219" s="545" t="s">
        <v>127</v>
      </c>
      <c r="Q219" s="545">
        <v>33.4</v>
      </c>
      <c r="R219" s="546" t="s">
        <v>0</v>
      </c>
      <c r="S219" s="547" t="s">
        <v>0</v>
      </c>
    </row>
    <row r="220" spans="1:19" ht="15.75" x14ac:dyDescent="0.25">
      <c r="A220" s="522"/>
      <c r="B220" s="522"/>
      <c r="C220" s="522"/>
      <c r="D220" s="522"/>
      <c r="E220" s="541"/>
      <c r="M220" s="548">
        <v>48029170900</v>
      </c>
      <c r="N220" s="548" t="s">
        <v>381</v>
      </c>
      <c r="O220" s="548">
        <v>21778</v>
      </c>
      <c r="P220" s="548" t="s">
        <v>127</v>
      </c>
      <c r="Q220" s="548">
        <v>35.6</v>
      </c>
      <c r="R220" s="549" t="s">
        <v>0</v>
      </c>
      <c r="S220" s="550" t="s">
        <v>0</v>
      </c>
    </row>
    <row r="221" spans="1:19" ht="15.75" x14ac:dyDescent="0.25">
      <c r="A221" s="522"/>
      <c r="B221" s="522"/>
      <c r="C221" s="522"/>
      <c r="D221" s="522"/>
      <c r="E221" s="541"/>
      <c r="M221" s="545">
        <v>48029171000</v>
      </c>
      <c r="N221" s="545" t="s">
        <v>381</v>
      </c>
      <c r="O221" s="545">
        <v>23612</v>
      </c>
      <c r="P221" s="545" t="s">
        <v>127</v>
      </c>
      <c r="Q221" s="545">
        <v>37.799999999999997</v>
      </c>
      <c r="R221" s="546" t="s">
        <v>1</v>
      </c>
      <c r="S221" s="547" t="s">
        <v>0</v>
      </c>
    </row>
    <row r="222" spans="1:19" ht="15.75" x14ac:dyDescent="0.25">
      <c r="A222" s="522"/>
      <c r="B222" s="522"/>
      <c r="C222" s="522"/>
      <c r="D222" s="522"/>
      <c r="E222" s="541"/>
      <c r="M222" s="548">
        <v>48029171100</v>
      </c>
      <c r="N222" s="548" t="s">
        <v>381</v>
      </c>
      <c r="O222" s="548">
        <v>24726</v>
      </c>
      <c r="P222" s="548" t="s">
        <v>127</v>
      </c>
      <c r="Q222" s="548">
        <v>24.5</v>
      </c>
      <c r="R222" s="549" t="s">
        <v>0</v>
      </c>
      <c r="S222" s="550" t="s">
        <v>0</v>
      </c>
    </row>
    <row r="223" spans="1:19" ht="15.75" x14ac:dyDescent="0.25">
      <c r="A223" s="522"/>
      <c r="B223" s="522"/>
      <c r="C223" s="522"/>
      <c r="D223" s="522"/>
      <c r="E223" s="541"/>
      <c r="M223" s="545">
        <v>48029171200</v>
      </c>
      <c r="N223" s="545" t="s">
        <v>381</v>
      </c>
      <c r="O223" s="545">
        <v>27288</v>
      </c>
      <c r="P223" s="545" t="s">
        <v>127</v>
      </c>
      <c r="Q223" s="545">
        <v>28.7</v>
      </c>
      <c r="R223" s="546" t="s">
        <v>0</v>
      </c>
      <c r="S223" s="547" t="s">
        <v>0</v>
      </c>
    </row>
    <row r="224" spans="1:19" ht="15.75" x14ac:dyDescent="0.25">
      <c r="A224" s="522"/>
      <c r="B224" s="522"/>
      <c r="C224" s="522"/>
      <c r="D224" s="522"/>
      <c r="E224" s="541"/>
      <c r="M224" s="548">
        <v>48029171301</v>
      </c>
      <c r="N224" s="548" t="s">
        <v>381</v>
      </c>
      <c r="O224" s="548">
        <v>29720</v>
      </c>
      <c r="P224" s="548" t="s">
        <v>127</v>
      </c>
      <c r="Q224" s="548">
        <v>30.5</v>
      </c>
      <c r="R224" s="549" t="s">
        <v>0</v>
      </c>
      <c r="S224" s="550" t="s">
        <v>0</v>
      </c>
    </row>
    <row r="225" spans="1:19" ht="15.75" x14ac:dyDescent="0.25">
      <c r="A225" s="522"/>
      <c r="B225" s="522"/>
      <c r="C225" s="522"/>
      <c r="D225" s="522"/>
      <c r="E225" s="541"/>
      <c r="M225" s="545">
        <v>48029171302</v>
      </c>
      <c r="N225" s="545" t="s">
        <v>381</v>
      </c>
      <c r="O225" s="545">
        <v>36302</v>
      </c>
      <c r="P225" s="545" t="s">
        <v>127</v>
      </c>
      <c r="Q225" s="545">
        <v>25.2</v>
      </c>
      <c r="R225" s="546" t="s">
        <v>0</v>
      </c>
      <c r="S225" s="547" t="s">
        <v>0</v>
      </c>
    </row>
    <row r="226" spans="1:19" ht="15.75" x14ac:dyDescent="0.25">
      <c r="A226" s="522"/>
      <c r="B226" s="522"/>
      <c r="C226" s="522"/>
      <c r="D226" s="522"/>
      <c r="E226" s="541"/>
      <c r="M226" s="548">
        <v>48029171401</v>
      </c>
      <c r="N226" s="548" t="s">
        <v>381</v>
      </c>
      <c r="O226" s="548">
        <v>33730</v>
      </c>
      <c r="P226" s="548" t="s">
        <v>127</v>
      </c>
      <c r="Q226" s="548">
        <v>33.700000000000003</v>
      </c>
      <c r="R226" s="549" t="s">
        <v>0</v>
      </c>
      <c r="S226" s="550" t="s">
        <v>0</v>
      </c>
    </row>
    <row r="227" spans="1:19" ht="15.75" x14ac:dyDescent="0.25">
      <c r="A227" s="522"/>
      <c r="B227" s="522"/>
      <c r="C227" s="522"/>
      <c r="D227" s="522"/>
      <c r="E227" s="541"/>
      <c r="M227" s="545">
        <v>48029171402</v>
      </c>
      <c r="N227" s="545" t="s">
        <v>381</v>
      </c>
      <c r="O227" s="545">
        <v>34125</v>
      </c>
      <c r="P227" s="545" t="s">
        <v>127</v>
      </c>
      <c r="Q227" s="545">
        <v>29.2</v>
      </c>
      <c r="R227" s="546" t="s">
        <v>0</v>
      </c>
      <c r="S227" s="547" t="s">
        <v>0</v>
      </c>
    </row>
    <row r="228" spans="1:19" ht="15.75" x14ac:dyDescent="0.25">
      <c r="A228" s="522"/>
      <c r="B228" s="522"/>
      <c r="C228" s="522"/>
      <c r="D228" s="522"/>
      <c r="E228" s="541"/>
      <c r="M228" s="548">
        <v>48029171501</v>
      </c>
      <c r="N228" s="548" t="s">
        <v>381</v>
      </c>
      <c r="O228" s="548">
        <v>29821</v>
      </c>
      <c r="P228" s="548" t="s">
        <v>127</v>
      </c>
      <c r="Q228" s="548">
        <v>38.6</v>
      </c>
      <c r="R228" s="549" t="s">
        <v>0</v>
      </c>
      <c r="S228" s="550" t="s">
        <v>0</v>
      </c>
    </row>
    <row r="229" spans="1:19" ht="15.75" x14ac:dyDescent="0.25">
      <c r="A229" s="522"/>
      <c r="B229" s="522"/>
      <c r="C229" s="522"/>
      <c r="D229" s="522"/>
      <c r="E229" s="541"/>
      <c r="M229" s="545">
        <v>48029171502</v>
      </c>
      <c r="N229" s="545" t="s">
        <v>381</v>
      </c>
      <c r="O229" s="545">
        <v>28308</v>
      </c>
      <c r="P229" s="545" t="s">
        <v>127</v>
      </c>
      <c r="Q229" s="545">
        <v>25.9</v>
      </c>
      <c r="R229" s="546" t="s">
        <v>0</v>
      </c>
      <c r="S229" s="547" t="s">
        <v>0</v>
      </c>
    </row>
    <row r="230" spans="1:19" ht="15.75" x14ac:dyDescent="0.25">
      <c r="A230" s="522"/>
      <c r="B230" s="522"/>
      <c r="C230" s="522"/>
      <c r="D230" s="522"/>
      <c r="E230" s="541"/>
      <c r="M230" s="548">
        <v>48029171601</v>
      </c>
      <c r="N230" s="548" t="s">
        <v>381</v>
      </c>
      <c r="O230" s="548">
        <v>32949</v>
      </c>
      <c r="P230" s="548" t="s">
        <v>127</v>
      </c>
      <c r="Q230" s="548">
        <v>28.5</v>
      </c>
      <c r="R230" s="549" t="s">
        <v>0</v>
      </c>
      <c r="S230" s="550" t="s">
        <v>0</v>
      </c>
    </row>
    <row r="231" spans="1:19" ht="15.75" x14ac:dyDescent="0.25">
      <c r="A231" s="522"/>
      <c r="B231" s="522"/>
      <c r="C231" s="522"/>
      <c r="D231" s="522"/>
      <c r="E231" s="541"/>
      <c r="M231" s="545">
        <v>48029171602</v>
      </c>
      <c r="N231" s="545" t="s">
        <v>381</v>
      </c>
      <c r="O231" s="545">
        <v>21927</v>
      </c>
      <c r="P231" s="545" t="s">
        <v>127</v>
      </c>
      <c r="Q231" s="545">
        <v>41.5</v>
      </c>
      <c r="R231" s="546" t="s">
        <v>0</v>
      </c>
      <c r="S231" s="547" t="s">
        <v>0</v>
      </c>
    </row>
    <row r="232" spans="1:19" ht="15.75" x14ac:dyDescent="0.25">
      <c r="A232" s="522"/>
      <c r="B232" s="522"/>
      <c r="C232" s="522"/>
      <c r="D232" s="522"/>
      <c r="E232" s="541"/>
      <c r="M232" s="548">
        <v>48029171700</v>
      </c>
      <c r="N232" s="548" t="s">
        <v>381</v>
      </c>
      <c r="O232" s="548">
        <v>33571</v>
      </c>
      <c r="P232" s="548" t="s">
        <v>127</v>
      </c>
      <c r="Q232" s="548">
        <v>31.5</v>
      </c>
      <c r="R232" s="549" t="s">
        <v>0</v>
      </c>
      <c r="S232" s="550" t="s">
        <v>0</v>
      </c>
    </row>
    <row r="233" spans="1:19" ht="15.75" x14ac:dyDescent="0.25">
      <c r="A233" s="522"/>
      <c r="B233" s="522"/>
      <c r="C233" s="522"/>
      <c r="D233" s="522"/>
      <c r="E233" s="541"/>
      <c r="M233" s="545">
        <v>48029171801</v>
      </c>
      <c r="N233" s="545" t="s">
        <v>381</v>
      </c>
      <c r="O233" s="545">
        <v>36345</v>
      </c>
      <c r="P233" s="545" t="s">
        <v>127</v>
      </c>
      <c r="Q233" s="545">
        <v>21.5</v>
      </c>
      <c r="R233" s="546" t="s">
        <v>0</v>
      </c>
      <c r="S233" s="547" t="s">
        <v>0</v>
      </c>
    </row>
    <row r="234" spans="1:19" ht="15.75" x14ac:dyDescent="0.25">
      <c r="A234" s="522"/>
      <c r="B234" s="522"/>
      <c r="C234" s="522"/>
      <c r="D234" s="522"/>
      <c r="E234" s="541"/>
      <c r="M234" s="548">
        <v>48029171802</v>
      </c>
      <c r="N234" s="548" t="s">
        <v>381</v>
      </c>
      <c r="O234" s="548">
        <v>31250</v>
      </c>
      <c r="P234" s="548" t="s">
        <v>127</v>
      </c>
      <c r="Q234" s="548">
        <v>37.9</v>
      </c>
      <c r="R234" s="549" t="s">
        <v>0</v>
      </c>
      <c r="S234" s="550" t="s">
        <v>1</v>
      </c>
    </row>
    <row r="235" spans="1:19" ht="15.75" x14ac:dyDescent="0.25">
      <c r="A235" s="522"/>
      <c r="B235" s="522"/>
      <c r="C235" s="522"/>
      <c r="D235" s="522"/>
      <c r="E235" s="541"/>
      <c r="M235" s="545">
        <v>48029171902</v>
      </c>
      <c r="N235" s="545" t="s">
        <v>381</v>
      </c>
      <c r="O235" s="545">
        <v>39569</v>
      </c>
      <c r="P235" s="545" t="s">
        <v>126</v>
      </c>
      <c r="Q235" s="545">
        <v>21.1</v>
      </c>
      <c r="R235" s="546" t="s">
        <v>0</v>
      </c>
      <c r="S235" s="547" t="s">
        <v>0</v>
      </c>
    </row>
    <row r="236" spans="1:19" ht="15.75" x14ac:dyDescent="0.25">
      <c r="A236" s="522"/>
      <c r="B236" s="522"/>
      <c r="C236" s="522"/>
      <c r="D236" s="522"/>
      <c r="E236" s="541"/>
      <c r="M236" s="548">
        <v>48029171903</v>
      </c>
      <c r="N236" s="548" t="s">
        <v>381</v>
      </c>
      <c r="O236" s="548">
        <v>42316</v>
      </c>
      <c r="P236" s="548" t="s">
        <v>126</v>
      </c>
      <c r="Q236" s="548">
        <v>21.9</v>
      </c>
      <c r="R236" s="549" t="s">
        <v>0</v>
      </c>
      <c r="S236" s="550" t="s">
        <v>0</v>
      </c>
    </row>
    <row r="237" spans="1:19" ht="15.75" x14ac:dyDescent="0.25">
      <c r="A237" s="522"/>
      <c r="B237" s="522"/>
      <c r="C237" s="522"/>
      <c r="D237" s="522"/>
      <c r="E237" s="541"/>
      <c r="M237" s="545">
        <v>48029171912</v>
      </c>
      <c r="N237" s="545" t="s">
        <v>381</v>
      </c>
      <c r="O237" s="545">
        <v>93250</v>
      </c>
      <c r="P237" s="545" t="s">
        <v>129</v>
      </c>
      <c r="Q237" s="545">
        <v>4</v>
      </c>
      <c r="R237" s="546" t="s">
        <v>0</v>
      </c>
      <c r="S237" s="547" t="s">
        <v>0</v>
      </c>
    </row>
    <row r="238" spans="1:19" ht="15.75" x14ac:dyDescent="0.25">
      <c r="A238" s="522"/>
      <c r="B238" s="522"/>
      <c r="C238" s="522"/>
      <c r="D238" s="522"/>
      <c r="E238" s="541"/>
      <c r="M238" s="548">
        <v>48029171913</v>
      </c>
      <c r="N238" s="548" t="s">
        <v>381</v>
      </c>
      <c r="O238" s="548">
        <v>41767</v>
      </c>
      <c r="P238" s="548" t="s">
        <v>126</v>
      </c>
      <c r="Q238" s="548">
        <v>30.5</v>
      </c>
      <c r="R238" s="549" t="s">
        <v>0</v>
      </c>
      <c r="S238" s="550" t="s">
        <v>0</v>
      </c>
    </row>
    <row r="239" spans="1:19" ht="15.75" x14ac:dyDescent="0.25">
      <c r="A239" s="522"/>
      <c r="B239" s="522"/>
      <c r="C239" s="522"/>
      <c r="D239" s="522"/>
      <c r="E239" s="541"/>
      <c r="M239" s="545">
        <v>48029171914</v>
      </c>
      <c r="N239" s="545" t="s">
        <v>381</v>
      </c>
      <c r="O239" s="545">
        <v>64545</v>
      </c>
      <c r="P239" s="545" t="s">
        <v>128</v>
      </c>
      <c r="Q239" s="545">
        <v>12.4</v>
      </c>
      <c r="R239" s="546" t="s">
        <v>1</v>
      </c>
      <c r="S239" s="547" t="s">
        <v>0</v>
      </c>
    </row>
    <row r="240" spans="1:19" ht="15.75" x14ac:dyDescent="0.25">
      <c r="A240" s="522"/>
      <c r="B240" s="522"/>
      <c r="C240" s="522"/>
      <c r="D240" s="522"/>
      <c r="E240" s="541"/>
      <c r="M240" s="548">
        <v>48029171915</v>
      </c>
      <c r="N240" s="548" t="s">
        <v>381</v>
      </c>
      <c r="O240" s="548">
        <v>70044</v>
      </c>
      <c r="P240" s="548" t="s">
        <v>128</v>
      </c>
      <c r="Q240" s="548">
        <v>13.7</v>
      </c>
      <c r="R240" s="549" t="s">
        <v>0</v>
      </c>
      <c r="S240" s="550" t="s">
        <v>0</v>
      </c>
    </row>
    <row r="241" spans="1:19" ht="15.75" x14ac:dyDescent="0.25">
      <c r="A241" s="522"/>
      <c r="B241" s="522"/>
      <c r="C241" s="522"/>
      <c r="D241" s="522"/>
      <c r="E241" s="541"/>
      <c r="M241" s="545">
        <v>48029171916</v>
      </c>
      <c r="N241" s="545" t="s">
        <v>381</v>
      </c>
      <c r="O241" s="545">
        <v>72912</v>
      </c>
      <c r="P241" s="545" t="s">
        <v>129</v>
      </c>
      <c r="Q241" s="545">
        <v>14.3</v>
      </c>
      <c r="R241" s="546" t="s">
        <v>1</v>
      </c>
      <c r="S241" s="547" t="s">
        <v>0</v>
      </c>
    </row>
    <row r="242" spans="1:19" ht="15.75" x14ac:dyDescent="0.25">
      <c r="A242" s="522"/>
      <c r="B242" s="522"/>
      <c r="C242" s="522"/>
      <c r="D242" s="522"/>
      <c r="E242" s="541"/>
      <c r="M242" s="548">
        <v>48029171917</v>
      </c>
      <c r="N242" s="548" t="s">
        <v>381</v>
      </c>
      <c r="O242" s="548">
        <v>70923</v>
      </c>
      <c r="P242" s="548" t="s">
        <v>129</v>
      </c>
      <c r="Q242" s="548">
        <v>8.9</v>
      </c>
      <c r="R242" s="549" t="s">
        <v>0</v>
      </c>
      <c r="S242" s="550" t="s">
        <v>0</v>
      </c>
    </row>
    <row r="243" spans="1:19" ht="15.75" x14ac:dyDescent="0.25">
      <c r="A243" s="522"/>
      <c r="B243" s="522"/>
      <c r="C243" s="522"/>
      <c r="D243" s="522"/>
      <c r="E243" s="541"/>
      <c r="M243" s="545">
        <v>48029171918</v>
      </c>
      <c r="N243" s="545" t="s">
        <v>381</v>
      </c>
      <c r="O243" s="545">
        <v>66282</v>
      </c>
      <c r="P243" s="545" t="s">
        <v>128</v>
      </c>
      <c r="Q243" s="545">
        <v>4.9000000000000004</v>
      </c>
      <c r="R243" s="546" t="s">
        <v>0</v>
      </c>
      <c r="S243" s="547" t="s">
        <v>0</v>
      </c>
    </row>
    <row r="244" spans="1:19" ht="15.75" x14ac:dyDescent="0.25">
      <c r="A244" s="522"/>
      <c r="B244" s="522"/>
      <c r="C244" s="522"/>
      <c r="D244" s="522"/>
      <c r="E244" s="541"/>
      <c r="M244" s="548">
        <v>48029171919</v>
      </c>
      <c r="N244" s="548" t="s">
        <v>381</v>
      </c>
      <c r="O244" s="548">
        <v>57668</v>
      </c>
      <c r="P244" s="548" t="s">
        <v>128</v>
      </c>
      <c r="Q244" s="548">
        <v>10.8</v>
      </c>
      <c r="R244" s="549" t="s">
        <v>1</v>
      </c>
      <c r="S244" s="550" t="s">
        <v>0</v>
      </c>
    </row>
    <row r="245" spans="1:19" ht="15.75" x14ac:dyDescent="0.25">
      <c r="A245" s="522"/>
      <c r="B245" s="522"/>
      <c r="C245" s="522"/>
      <c r="D245" s="522"/>
      <c r="E245" s="541"/>
      <c r="M245" s="545">
        <v>48029171920</v>
      </c>
      <c r="N245" s="545" t="s">
        <v>381</v>
      </c>
      <c r="O245" s="545">
        <v>55473</v>
      </c>
      <c r="P245" s="545" t="s">
        <v>128</v>
      </c>
      <c r="Q245" s="545">
        <v>9.3000000000000007</v>
      </c>
      <c r="R245" s="546" t="s">
        <v>0</v>
      </c>
      <c r="S245" s="547" t="s">
        <v>0</v>
      </c>
    </row>
    <row r="246" spans="1:19" ht="15.75" x14ac:dyDescent="0.25">
      <c r="A246" s="522"/>
      <c r="B246" s="522"/>
      <c r="C246" s="522"/>
      <c r="D246" s="522"/>
      <c r="E246" s="541"/>
      <c r="M246" s="548">
        <v>48029171921</v>
      </c>
      <c r="N246" s="548" t="s">
        <v>381</v>
      </c>
      <c r="O246" s="548">
        <v>59896</v>
      </c>
      <c r="P246" s="548" t="s">
        <v>128</v>
      </c>
      <c r="Q246" s="548">
        <v>15.6</v>
      </c>
      <c r="R246" s="549" t="s">
        <v>0</v>
      </c>
      <c r="S246" s="550" t="s">
        <v>0</v>
      </c>
    </row>
    <row r="247" spans="1:19" ht="15.75" x14ac:dyDescent="0.25">
      <c r="A247" s="522"/>
      <c r="B247" s="522"/>
      <c r="C247" s="522"/>
      <c r="D247" s="522"/>
      <c r="E247" s="541"/>
      <c r="M247" s="545">
        <v>48029171922</v>
      </c>
      <c r="N247" s="545" t="s">
        <v>381</v>
      </c>
      <c r="O247" s="545">
        <v>70000</v>
      </c>
      <c r="P247" s="545" t="s">
        <v>128</v>
      </c>
      <c r="Q247" s="545">
        <v>13.8</v>
      </c>
      <c r="R247" s="546" t="s">
        <v>0</v>
      </c>
      <c r="S247" s="547" t="s">
        <v>0</v>
      </c>
    </row>
    <row r="248" spans="1:19" ht="15.75" x14ac:dyDescent="0.25">
      <c r="A248" s="522"/>
      <c r="B248" s="522"/>
      <c r="C248" s="522"/>
      <c r="D248" s="522"/>
      <c r="E248" s="541"/>
      <c r="M248" s="548">
        <v>48029171923</v>
      </c>
      <c r="N248" s="548" t="s">
        <v>381</v>
      </c>
      <c r="O248" s="548">
        <v>69009</v>
      </c>
      <c r="P248" s="548" t="s">
        <v>128</v>
      </c>
      <c r="Q248" s="548">
        <v>8.1</v>
      </c>
      <c r="R248" s="549" t="s">
        <v>0</v>
      </c>
      <c r="S248" s="550" t="s">
        <v>0</v>
      </c>
    </row>
    <row r="249" spans="1:19" ht="15.75" x14ac:dyDescent="0.25">
      <c r="A249" s="522"/>
      <c r="B249" s="522"/>
      <c r="C249" s="522"/>
      <c r="D249" s="522"/>
      <c r="E249" s="541"/>
      <c r="M249" s="545">
        <v>48029171924</v>
      </c>
      <c r="N249" s="545" t="s">
        <v>381</v>
      </c>
      <c r="O249" s="545">
        <v>76553</v>
      </c>
      <c r="P249" s="545" t="s">
        <v>129</v>
      </c>
      <c r="Q249" s="545">
        <v>9.3000000000000007</v>
      </c>
      <c r="R249" s="546" t="s">
        <v>0</v>
      </c>
      <c r="S249" s="547" t="s">
        <v>0</v>
      </c>
    </row>
    <row r="250" spans="1:19" ht="15.75" x14ac:dyDescent="0.25">
      <c r="A250" s="522"/>
      <c r="B250" s="522"/>
      <c r="C250" s="522"/>
      <c r="D250" s="522"/>
      <c r="E250" s="541"/>
      <c r="M250" s="548">
        <v>48029171925</v>
      </c>
      <c r="N250" s="548" t="s">
        <v>381</v>
      </c>
      <c r="O250" s="548">
        <v>65758</v>
      </c>
      <c r="P250" s="548" t="s">
        <v>128</v>
      </c>
      <c r="Q250" s="548">
        <v>10.6</v>
      </c>
      <c r="R250" s="549" t="s">
        <v>0</v>
      </c>
      <c r="S250" s="550" t="s">
        <v>0</v>
      </c>
    </row>
    <row r="251" spans="1:19" ht="15.75" x14ac:dyDescent="0.25">
      <c r="A251" s="522"/>
      <c r="B251" s="522"/>
      <c r="C251" s="522"/>
      <c r="D251" s="522"/>
      <c r="E251" s="541"/>
      <c r="M251" s="545">
        <v>48029172002</v>
      </c>
      <c r="N251" s="545" t="s">
        <v>381</v>
      </c>
      <c r="O251" s="545">
        <v>71479</v>
      </c>
      <c r="P251" s="545" t="s">
        <v>129</v>
      </c>
      <c r="Q251" s="545">
        <v>6</v>
      </c>
      <c r="R251" s="546" t="s">
        <v>0</v>
      </c>
      <c r="S251" s="547" t="s">
        <v>0</v>
      </c>
    </row>
    <row r="252" spans="1:19" ht="15.75" x14ac:dyDescent="0.25">
      <c r="A252" s="522"/>
      <c r="B252" s="522"/>
      <c r="C252" s="522"/>
      <c r="D252" s="522"/>
      <c r="E252" s="541"/>
      <c r="M252" s="548">
        <v>48029172003</v>
      </c>
      <c r="N252" s="548" t="s">
        <v>381</v>
      </c>
      <c r="O252" s="548">
        <v>88259</v>
      </c>
      <c r="P252" s="548" t="s">
        <v>129</v>
      </c>
      <c r="Q252" s="548">
        <v>5.3</v>
      </c>
      <c r="R252" s="549" t="s">
        <v>0</v>
      </c>
      <c r="S252" s="550" t="s">
        <v>0</v>
      </c>
    </row>
    <row r="253" spans="1:19" ht="15.75" x14ac:dyDescent="0.25">
      <c r="A253" s="522"/>
      <c r="B253" s="522"/>
      <c r="C253" s="522"/>
      <c r="D253" s="522"/>
      <c r="E253" s="541"/>
      <c r="M253" s="545">
        <v>48029172004</v>
      </c>
      <c r="N253" s="545" t="s">
        <v>381</v>
      </c>
      <c r="O253" s="545">
        <v>77949</v>
      </c>
      <c r="P253" s="545" t="s">
        <v>129</v>
      </c>
      <c r="Q253" s="545">
        <v>5.6</v>
      </c>
      <c r="R253" s="546" t="s">
        <v>0</v>
      </c>
      <c r="S253" s="547" t="s">
        <v>0</v>
      </c>
    </row>
    <row r="254" spans="1:19" ht="15.75" x14ac:dyDescent="0.25">
      <c r="A254" s="522"/>
      <c r="B254" s="522"/>
      <c r="C254" s="522"/>
      <c r="D254" s="522"/>
      <c r="E254" s="541"/>
      <c r="M254" s="548">
        <v>48029172005</v>
      </c>
      <c r="N254" s="548" t="s">
        <v>381</v>
      </c>
      <c r="O254" s="548">
        <v>90069</v>
      </c>
      <c r="P254" s="548" t="s">
        <v>129</v>
      </c>
      <c r="Q254" s="548">
        <v>8.1999999999999993</v>
      </c>
      <c r="R254" s="549" t="s">
        <v>0</v>
      </c>
      <c r="S254" s="550" t="s">
        <v>0</v>
      </c>
    </row>
    <row r="255" spans="1:19" ht="15.75" x14ac:dyDescent="0.25">
      <c r="A255" s="522"/>
      <c r="B255" s="522"/>
      <c r="C255" s="522"/>
      <c r="D255" s="522"/>
      <c r="E255" s="541"/>
      <c r="M255" s="545">
        <v>48029172006</v>
      </c>
      <c r="N255" s="545" t="s">
        <v>381</v>
      </c>
      <c r="O255" s="545">
        <v>95474</v>
      </c>
      <c r="P255" s="545" t="s">
        <v>129</v>
      </c>
      <c r="Q255" s="545">
        <v>5.3</v>
      </c>
      <c r="R255" s="546" t="s">
        <v>0</v>
      </c>
      <c r="S255" s="547" t="s">
        <v>0</v>
      </c>
    </row>
    <row r="256" spans="1:19" ht="15.75" x14ac:dyDescent="0.25">
      <c r="A256" s="522"/>
      <c r="B256" s="522"/>
      <c r="C256" s="522"/>
      <c r="D256" s="522"/>
      <c r="E256" s="541"/>
      <c r="M256" s="548">
        <v>48029172007</v>
      </c>
      <c r="N256" s="548" t="s">
        <v>381</v>
      </c>
      <c r="O256" s="548">
        <v>93307</v>
      </c>
      <c r="P256" s="548" t="s">
        <v>129</v>
      </c>
      <c r="Q256" s="548">
        <v>4.5</v>
      </c>
      <c r="R256" s="549" t="s">
        <v>0</v>
      </c>
      <c r="S256" s="550" t="s">
        <v>0</v>
      </c>
    </row>
    <row r="257" spans="1:19" ht="15.75" x14ac:dyDescent="0.25">
      <c r="A257" s="522"/>
      <c r="B257" s="522"/>
      <c r="C257" s="522"/>
      <c r="D257" s="522"/>
      <c r="E257" s="541"/>
      <c r="M257" s="545">
        <v>48029180101</v>
      </c>
      <c r="N257" s="545" t="s">
        <v>381</v>
      </c>
      <c r="O257" s="545">
        <v>46078</v>
      </c>
      <c r="P257" s="545" t="s">
        <v>126</v>
      </c>
      <c r="Q257" s="545">
        <v>17.3</v>
      </c>
      <c r="R257" s="546" t="s">
        <v>0</v>
      </c>
      <c r="S257" s="547" t="s">
        <v>0</v>
      </c>
    </row>
    <row r="258" spans="1:19" ht="15.75" x14ac:dyDescent="0.25">
      <c r="A258" s="522"/>
      <c r="B258" s="522"/>
      <c r="C258" s="522"/>
      <c r="D258" s="522"/>
      <c r="E258" s="541"/>
      <c r="M258" s="548">
        <v>48029180102</v>
      </c>
      <c r="N258" s="548" t="s">
        <v>381</v>
      </c>
      <c r="O258" s="548">
        <v>52604</v>
      </c>
      <c r="P258" s="548" t="s">
        <v>126</v>
      </c>
      <c r="Q258" s="548">
        <v>17</v>
      </c>
      <c r="R258" s="549" t="s">
        <v>0</v>
      </c>
      <c r="S258" s="550" t="s">
        <v>0</v>
      </c>
    </row>
    <row r="259" spans="1:19" ht="15.75" x14ac:dyDescent="0.25">
      <c r="A259" s="522"/>
      <c r="B259" s="522"/>
      <c r="C259" s="522"/>
      <c r="D259" s="522"/>
      <c r="E259" s="541"/>
      <c r="M259" s="545">
        <v>48029180201</v>
      </c>
      <c r="N259" s="545" t="s">
        <v>381</v>
      </c>
      <c r="O259" s="545">
        <v>33153</v>
      </c>
      <c r="P259" s="545" t="s">
        <v>127</v>
      </c>
      <c r="Q259" s="545">
        <v>28.5</v>
      </c>
      <c r="R259" s="546" t="s">
        <v>0</v>
      </c>
      <c r="S259" s="547" t="s">
        <v>0</v>
      </c>
    </row>
    <row r="260" spans="1:19" ht="15.75" x14ac:dyDescent="0.25">
      <c r="A260" s="522"/>
      <c r="B260" s="522"/>
      <c r="C260" s="522"/>
      <c r="D260" s="522"/>
      <c r="E260" s="541"/>
      <c r="M260" s="548">
        <v>48029180202</v>
      </c>
      <c r="N260" s="548" t="s">
        <v>381</v>
      </c>
      <c r="O260" s="548">
        <v>26218</v>
      </c>
      <c r="P260" s="548" t="s">
        <v>127</v>
      </c>
      <c r="Q260" s="548">
        <v>25.3</v>
      </c>
      <c r="R260" s="549" t="s">
        <v>0</v>
      </c>
      <c r="S260" s="550" t="s">
        <v>0</v>
      </c>
    </row>
    <row r="261" spans="1:19" ht="15.75" x14ac:dyDescent="0.25">
      <c r="A261" s="522"/>
      <c r="B261" s="522"/>
      <c r="C261" s="522"/>
      <c r="D261" s="522"/>
      <c r="E261" s="541"/>
      <c r="M261" s="545">
        <v>48029180300</v>
      </c>
      <c r="N261" s="545" t="s">
        <v>381</v>
      </c>
      <c r="O261" s="545">
        <v>40060</v>
      </c>
      <c r="P261" s="545" t="s">
        <v>126</v>
      </c>
      <c r="Q261" s="545">
        <v>31.4</v>
      </c>
      <c r="R261" s="546" t="s">
        <v>0</v>
      </c>
      <c r="S261" s="547" t="s">
        <v>0</v>
      </c>
    </row>
    <row r="262" spans="1:19" ht="15.75" x14ac:dyDescent="0.25">
      <c r="A262" s="522"/>
      <c r="B262" s="522"/>
      <c r="C262" s="522"/>
      <c r="D262" s="522"/>
      <c r="E262" s="541"/>
      <c r="M262" s="548">
        <v>48029180400</v>
      </c>
      <c r="N262" s="548" t="s">
        <v>381</v>
      </c>
      <c r="O262" s="548">
        <v>30845</v>
      </c>
      <c r="P262" s="548" t="s">
        <v>127</v>
      </c>
      <c r="Q262" s="548">
        <v>34.799999999999997</v>
      </c>
      <c r="R262" s="549" t="s">
        <v>1</v>
      </c>
      <c r="S262" s="550" t="s">
        <v>0</v>
      </c>
    </row>
    <row r="263" spans="1:19" ht="15.75" x14ac:dyDescent="0.25">
      <c r="A263" s="522"/>
      <c r="B263" s="522"/>
      <c r="C263" s="522"/>
      <c r="D263" s="522"/>
      <c r="E263" s="541"/>
      <c r="M263" s="545">
        <v>48029180501</v>
      </c>
      <c r="N263" s="545" t="s">
        <v>381</v>
      </c>
      <c r="O263" s="545">
        <v>29250</v>
      </c>
      <c r="P263" s="545" t="s">
        <v>127</v>
      </c>
      <c r="Q263" s="545">
        <v>26.6</v>
      </c>
      <c r="R263" s="546" t="s">
        <v>1</v>
      </c>
      <c r="S263" s="547" t="s">
        <v>0</v>
      </c>
    </row>
    <row r="264" spans="1:19" ht="15.75" x14ac:dyDescent="0.25">
      <c r="A264" s="522"/>
      <c r="B264" s="522"/>
      <c r="C264" s="522"/>
      <c r="D264" s="522"/>
      <c r="E264" s="541"/>
      <c r="M264" s="548">
        <v>48029180503</v>
      </c>
      <c r="N264" s="548" t="s">
        <v>381</v>
      </c>
      <c r="O264" s="548">
        <v>53623</v>
      </c>
      <c r="P264" s="548" t="s">
        <v>128</v>
      </c>
      <c r="Q264" s="548">
        <v>21</v>
      </c>
      <c r="R264" s="549" t="s">
        <v>1</v>
      </c>
      <c r="S264" s="550" t="s">
        <v>0</v>
      </c>
    </row>
    <row r="265" spans="1:19" ht="15.75" x14ac:dyDescent="0.25">
      <c r="A265" s="522"/>
      <c r="B265" s="522"/>
      <c r="C265" s="522"/>
      <c r="D265" s="522"/>
      <c r="E265" s="541"/>
      <c r="M265" s="545">
        <v>48029180504</v>
      </c>
      <c r="N265" s="545" t="s">
        <v>381</v>
      </c>
      <c r="O265" s="545">
        <v>34258</v>
      </c>
      <c r="P265" s="545" t="s">
        <v>127</v>
      </c>
      <c r="Q265" s="545">
        <v>33.5</v>
      </c>
      <c r="R265" s="546" t="s">
        <v>1</v>
      </c>
      <c r="S265" s="547" t="s">
        <v>0</v>
      </c>
    </row>
    <row r="266" spans="1:19" ht="15.75" x14ac:dyDescent="0.25">
      <c r="A266" s="522"/>
      <c r="B266" s="522"/>
      <c r="C266" s="522"/>
      <c r="D266" s="522"/>
      <c r="E266" s="541"/>
      <c r="M266" s="548">
        <v>48029180602</v>
      </c>
      <c r="N266" s="548" t="s">
        <v>381</v>
      </c>
      <c r="O266" s="548">
        <v>40403</v>
      </c>
      <c r="P266" s="548" t="s">
        <v>126</v>
      </c>
      <c r="Q266" s="548">
        <v>24</v>
      </c>
      <c r="R266" s="549" t="s">
        <v>0</v>
      </c>
      <c r="S266" s="550" t="s">
        <v>0</v>
      </c>
    </row>
    <row r="267" spans="1:19" ht="15.75" x14ac:dyDescent="0.25">
      <c r="A267" s="522"/>
      <c r="B267" s="522"/>
      <c r="C267" s="522"/>
      <c r="D267" s="522"/>
      <c r="E267" s="541"/>
      <c r="M267" s="545">
        <v>48029180603</v>
      </c>
      <c r="N267" s="545" t="s">
        <v>381</v>
      </c>
      <c r="O267" s="545">
        <v>44355</v>
      </c>
      <c r="P267" s="545" t="s">
        <v>126</v>
      </c>
      <c r="Q267" s="545">
        <v>29.7</v>
      </c>
      <c r="R267" s="546" t="s">
        <v>1</v>
      </c>
      <c r="S267" s="547" t="s">
        <v>0</v>
      </c>
    </row>
    <row r="268" spans="1:19" ht="15.75" x14ac:dyDescent="0.25">
      <c r="A268" s="522"/>
      <c r="B268" s="522"/>
      <c r="C268" s="522"/>
      <c r="D268" s="522"/>
      <c r="E268" s="541"/>
      <c r="M268" s="548">
        <v>48029180604</v>
      </c>
      <c r="N268" s="548" t="s">
        <v>381</v>
      </c>
      <c r="O268" s="548">
        <v>41922</v>
      </c>
      <c r="P268" s="548" t="s">
        <v>126</v>
      </c>
      <c r="Q268" s="548">
        <v>30</v>
      </c>
      <c r="R268" s="549" t="s">
        <v>0</v>
      </c>
      <c r="S268" s="550" t="s">
        <v>0</v>
      </c>
    </row>
    <row r="269" spans="1:19" ht="15.75" x14ac:dyDescent="0.25">
      <c r="A269" s="522"/>
      <c r="B269" s="522"/>
      <c r="C269" s="522"/>
      <c r="D269" s="522"/>
      <c r="E269" s="541"/>
      <c r="M269" s="545">
        <v>48029180701</v>
      </c>
      <c r="N269" s="545" t="s">
        <v>381</v>
      </c>
      <c r="O269" s="545">
        <v>45625</v>
      </c>
      <c r="P269" s="545" t="s">
        <v>126</v>
      </c>
      <c r="Q269" s="545">
        <v>18.3</v>
      </c>
      <c r="R269" s="546" t="s">
        <v>0</v>
      </c>
      <c r="S269" s="547" t="s">
        <v>0</v>
      </c>
    </row>
    <row r="270" spans="1:19" ht="15.75" x14ac:dyDescent="0.25">
      <c r="A270" s="522"/>
      <c r="B270" s="522"/>
      <c r="C270" s="522"/>
      <c r="D270" s="522"/>
      <c r="E270" s="541"/>
      <c r="M270" s="548">
        <v>48029180702</v>
      </c>
      <c r="N270" s="548" t="s">
        <v>381</v>
      </c>
      <c r="O270" s="548">
        <v>34375</v>
      </c>
      <c r="P270" s="548" t="s">
        <v>127</v>
      </c>
      <c r="Q270" s="548">
        <v>24.1</v>
      </c>
      <c r="R270" s="549" t="s">
        <v>0</v>
      </c>
      <c r="S270" s="550" t="s">
        <v>0</v>
      </c>
    </row>
    <row r="271" spans="1:19" ht="15.75" x14ac:dyDescent="0.25">
      <c r="A271" s="522"/>
      <c r="B271" s="522"/>
      <c r="C271" s="522"/>
      <c r="D271" s="522"/>
      <c r="E271" s="541"/>
      <c r="M271" s="545">
        <v>48029180800</v>
      </c>
      <c r="N271" s="545" t="s">
        <v>381</v>
      </c>
      <c r="O271" s="545">
        <v>27454</v>
      </c>
      <c r="P271" s="545" t="s">
        <v>127</v>
      </c>
      <c r="Q271" s="545">
        <v>24</v>
      </c>
      <c r="R271" s="546" t="s">
        <v>0</v>
      </c>
      <c r="S271" s="547" t="s">
        <v>0</v>
      </c>
    </row>
    <row r="272" spans="1:19" ht="15.75" x14ac:dyDescent="0.25">
      <c r="A272" s="522"/>
      <c r="B272" s="522"/>
      <c r="C272" s="522"/>
      <c r="D272" s="522"/>
      <c r="E272" s="541"/>
      <c r="M272" s="548">
        <v>48029180901</v>
      </c>
      <c r="N272" s="548" t="s">
        <v>381</v>
      </c>
      <c r="O272" s="548">
        <v>48480</v>
      </c>
      <c r="P272" s="548" t="s">
        <v>126</v>
      </c>
      <c r="Q272" s="548">
        <v>19</v>
      </c>
      <c r="R272" s="549" t="s">
        <v>1</v>
      </c>
      <c r="S272" s="550" t="s">
        <v>0</v>
      </c>
    </row>
    <row r="273" spans="1:19" ht="15.75" x14ac:dyDescent="0.25">
      <c r="A273" s="522"/>
      <c r="B273" s="522"/>
      <c r="C273" s="522"/>
      <c r="D273" s="522"/>
      <c r="E273" s="541"/>
      <c r="M273" s="545">
        <v>48029180902</v>
      </c>
      <c r="N273" s="545" t="s">
        <v>381</v>
      </c>
      <c r="O273" s="545">
        <v>37986</v>
      </c>
      <c r="P273" s="545" t="s">
        <v>126</v>
      </c>
      <c r="Q273" s="545">
        <v>22.5</v>
      </c>
      <c r="R273" s="546" t="s">
        <v>0</v>
      </c>
      <c r="S273" s="547" t="s">
        <v>0</v>
      </c>
    </row>
    <row r="274" spans="1:19" ht="15.75" x14ac:dyDescent="0.25">
      <c r="A274" s="522"/>
      <c r="B274" s="522"/>
      <c r="C274" s="522"/>
      <c r="D274" s="522"/>
      <c r="E274" s="541"/>
      <c r="M274" s="548">
        <v>48029181001</v>
      </c>
      <c r="N274" s="548" t="s">
        <v>381</v>
      </c>
      <c r="O274" s="548">
        <v>54408</v>
      </c>
      <c r="P274" s="548" t="s">
        <v>128</v>
      </c>
      <c r="Q274" s="548">
        <v>25.5</v>
      </c>
      <c r="R274" s="549" t="s">
        <v>1</v>
      </c>
      <c r="S274" s="550" t="s">
        <v>0</v>
      </c>
    </row>
    <row r="275" spans="1:19" ht="15.75" x14ac:dyDescent="0.25">
      <c r="A275" s="522"/>
      <c r="B275" s="522"/>
      <c r="C275" s="522"/>
      <c r="D275" s="522"/>
      <c r="E275" s="541"/>
      <c r="M275" s="545">
        <v>48029181003</v>
      </c>
      <c r="N275" s="545" t="s">
        <v>381</v>
      </c>
      <c r="O275" s="545">
        <v>40753</v>
      </c>
      <c r="P275" s="545" t="s">
        <v>126</v>
      </c>
      <c r="Q275" s="545">
        <v>29.7</v>
      </c>
      <c r="R275" s="546" t="s">
        <v>0</v>
      </c>
      <c r="S275" s="547" t="s">
        <v>0</v>
      </c>
    </row>
    <row r="276" spans="1:19" ht="15.75" x14ac:dyDescent="0.25">
      <c r="A276" s="522"/>
      <c r="B276" s="522"/>
      <c r="C276" s="522"/>
      <c r="D276" s="522"/>
      <c r="E276" s="541"/>
      <c r="M276" s="548">
        <v>48029181004</v>
      </c>
      <c r="N276" s="548" t="s">
        <v>381</v>
      </c>
      <c r="O276" s="548">
        <v>40240</v>
      </c>
      <c r="P276" s="548" t="s">
        <v>126</v>
      </c>
      <c r="Q276" s="548">
        <v>18.399999999999999</v>
      </c>
      <c r="R276" s="549" t="s">
        <v>0</v>
      </c>
      <c r="S276" s="550" t="s">
        <v>0</v>
      </c>
    </row>
    <row r="277" spans="1:19" ht="15.75" x14ac:dyDescent="0.25">
      <c r="A277" s="522"/>
      <c r="B277" s="522"/>
      <c r="C277" s="522"/>
      <c r="D277" s="522"/>
      <c r="E277" s="541"/>
      <c r="M277" s="545">
        <v>48029181005</v>
      </c>
      <c r="N277" s="545" t="s">
        <v>381</v>
      </c>
      <c r="O277" s="545">
        <v>31759</v>
      </c>
      <c r="P277" s="545" t="s">
        <v>127</v>
      </c>
      <c r="Q277" s="545">
        <v>27.8</v>
      </c>
      <c r="R277" s="546" t="s">
        <v>0</v>
      </c>
      <c r="S277" s="547" t="s">
        <v>0</v>
      </c>
    </row>
    <row r="278" spans="1:19" ht="15.75" x14ac:dyDescent="0.25">
      <c r="A278" s="522"/>
      <c r="B278" s="522"/>
      <c r="C278" s="522"/>
      <c r="D278" s="522"/>
      <c r="E278" s="541"/>
      <c r="M278" s="548">
        <v>48029181100</v>
      </c>
      <c r="N278" s="548" t="s">
        <v>381</v>
      </c>
      <c r="O278" s="548">
        <v>59459</v>
      </c>
      <c r="P278" s="548" t="s">
        <v>128</v>
      </c>
      <c r="Q278" s="548">
        <v>17.2</v>
      </c>
      <c r="R278" s="549" t="s">
        <v>1</v>
      </c>
      <c r="S278" s="550" t="s">
        <v>0</v>
      </c>
    </row>
    <row r="279" spans="1:19" ht="15.75" x14ac:dyDescent="0.25">
      <c r="A279" s="522"/>
      <c r="B279" s="522"/>
      <c r="C279" s="522"/>
      <c r="D279" s="522"/>
      <c r="E279" s="541"/>
      <c r="M279" s="545">
        <v>48029181200</v>
      </c>
      <c r="N279" s="545" t="s">
        <v>381</v>
      </c>
      <c r="O279" s="545">
        <v>66842</v>
      </c>
      <c r="P279" s="545" t="s">
        <v>128</v>
      </c>
      <c r="Q279" s="545">
        <v>15.8</v>
      </c>
      <c r="R279" s="546" t="s">
        <v>1</v>
      </c>
      <c r="S279" s="547" t="s">
        <v>0</v>
      </c>
    </row>
    <row r="280" spans="1:19" ht="15.75" x14ac:dyDescent="0.25">
      <c r="A280" s="522"/>
      <c r="B280" s="522"/>
      <c r="C280" s="522"/>
      <c r="D280" s="522"/>
      <c r="E280" s="541"/>
      <c r="M280" s="548">
        <v>48029181301</v>
      </c>
      <c r="N280" s="548" t="s">
        <v>381</v>
      </c>
      <c r="O280" s="548">
        <v>49405</v>
      </c>
      <c r="P280" s="548" t="s">
        <v>126</v>
      </c>
      <c r="Q280" s="548">
        <v>16</v>
      </c>
      <c r="R280" s="549" t="s">
        <v>1</v>
      </c>
      <c r="S280" s="550" t="s">
        <v>0</v>
      </c>
    </row>
    <row r="281" spans="1:19" ht="15.75" x14ac:dyDescent="0.25">
      <c r="A281" s="522"/>
      <c r="B281" s="522"/>
      <c r="C281" s="522"/>
      <c r="D281" s="522"/>
      <c r="E281" s="541"/>
      <c r="M281" s="545">
        <v>48029181302</v>
      </c>
      <c r="N281" s="545" t="s">
        <v>381</v>
      </c>
      <c r="O281" s="545">
        <v>44287</v>
      </c>
      <c r="P281" s="545" t="s">
        <v>126</v>
      </c>
      <c r="Q281" s="545">
        <v>17.8</v>
      </c>
      <c r="R281" s="546" t="s">
        <v>1</v>
      </c>
      <c r="S281" s="547" t="s">
        <v>0</v>
      </c>
    </row>
    <row r="282" spans="1:19" ht="15.75" x14ac:dyDescent="0.25">
      <c r="A282" s="522"/>
      <c r="B282" s="522"/>
      <c r="C282" s="522"/>
      <c r="D282" s="522"/>
      <c r="E282" s="541"/>
      <c r="M282" s="548">
        <v>48029181303</v>
      </c>
      <c r="N282" s="548" t="s">
        <v>381</v>
      </c>
      <c r="O282" s="548">
        <v>22917</v>
      </c>
      <c r="P282" s="548" t="s">
        <v>127</v>
      </c>
      <c r="Q282" s="548">
        <v>56.2</v>
      </c>
      <c r="R282" s="549" t="s">
        <v>1</v>
      </c>
      <c r="S282" s="550" t="s">
        <v>0</v>
      </c>
    </row>
    <row r="283" spans="1:19" ht="15.75" x14ac:dyDescent="0.25">
      <c r="A283" s="522"/>
      <c r="B283" s="522"/>
      <c r="C283" s="522"/>
      <c r="D283" s="522"/>
      <c r="E283" s="541"/>
      <c r="M283" s="545">
        <v>48029181402</v>
      </c>
      <c r="N283" s="545" t="s">
        <v>381</v>
      </c>
      <c r="O283" s="545">
        <v>27917</v>
      </c>
      <c r="P283" s="545" t="s">
        <v>127</v>
      </c>
      <c r="Q283" s="545">
        <v>44.8</v>
      </c>
      <c r="R283" s="546" t="s">
        <v>0</v>
      </c>
      <c r="S283" s="547" t="s">
        <v>0</v>
      </c>
    </row>
    <row r="284" spans="1:19" ht="15.75" x14ac:dyDescent="0.25">
      <c r="A284" s="522"/>
      <c r="B284" s="522"/>
      <c r="C284" s="522"/>
      <c r="D284" s="522"/>
      <c r="E284" s="541"/>
      <c r="M284" s="548">
        <v>48029181403</v>
      </c>
      <c r="N284" s="548" t="s">
        <v>381</v>
      </c>
      <c r="O284" s="548">
        <v>45248</v>
      </c>
      <c r="P284" s="548" t="s">
        <v>126</v>
      </c>
      <c r="Q284" s="548">
        <v>4.9000000000000004</v>
      </c>
      <c r="R284" s="549" t="s">
        <v>0</v>
      </c>
      <c r="S284" s="550" t="s">
        <v>0</v>
      </c>
    </row>
    <row r="285" spans="1:19" ht="15.75" x14ac:dyDescent="0.25">
      <c r="A285" s="522"/>
      <c r="B285" s="522"/>
      <c r="C285" s="522"/>
      <c r="D285" s="522"/>
      <c r="E285" s="541"/>
      <c r="M285" s="545">
        <v>48029181404</v>
      </c>
      <c r="N285" s="545" t="s">
        <v>381</v>
      </c>
      <c r="O285" s="545">
        <v>57786</v>
      </c>
      <c r="P285" s="545" t="s">
        <v>128</v>
      </c>
      <c r="Q285" s="545">
        <v>13</v>
      </c>
      <c r="R285" s="546" t="s">
        <v>0</v>
      </c>
      <c r="S285" s="547" t="s">
        <v>0</v>
      </c>
    </row>
    <row r="286" spans="1:19" ht="15.75" x14ac:dyDescent="0.25">
      <c r="A286" s="522"/>
      <c r="B286" s="522"/>
      <c r="C286" s="522"/>
      <c r="D286" s="522"/>
      <c r="E286" s="541"/>
      <c r="M286" s="548">
        <v>48029181503</v>
      </c>
      <c r="N286" s="548" t="s">
        <v>381</v>
      </c>
      <c r="O286" s="548">
        <v>47833</v>
      </c>
      <c r="P286" s="548" t="s">
        <v>126</v>
      </c>
      <c r="Q286" s="548">
        <v>20</v>
      </c>
      <c r="R286" s="549" t="s">
        <v>1</v>
      </c>
      <c r="S286" s="550" t="s">
        <v>0</v>
      </c>
    </row>
    <row r="287" spans="1:19" ht="15.75" x14ac:dyDescent="0.25">
      <c r="A287" s="522"/>
      <c r="B287" s="522"/>
      <c r="C287" s="522"/>
      <c r="D287" s="522"/>
      <c r="E287" s="541"/>
      <c r="M287" s="545">
        <v>48029181504</v>
      </c>
      <c r="N287" s="545" t="s">
        <v>381</v>
      </c>
      <c r="O287" s="545">
        <v>39721</v>
      </c>
      <c r="P287" s="545" t="s">
        <v>126</v>
      </c>
      <c r="Q287" s="545">
        <v>13.5</v>
      </c>
      <c r="R287" s="546" t="s">
        <v>0</v>
      </c>
      <c r="S287" s="547" t="s">
        <v>0</v>
      </c>
    </row>
    <row r="288" spans="1:19" ht="15.75" x14ac:dyDescent="0.25">
      <c r="A288" s="522"/>
      <c r="B288" s="522"/>
      <c r="C288" s="522"/>
      <c r="D288" s="522"/>
      <c r="E288" s="541"/>
      <c r="M288" s="548">
        <v>48029181505</v>
      </c>
      <c r="N288" s="548" t="s">
        <v>381</v>
      </c>
      <c r="O288" s="548">
        <v>63901</v>
      </c>
      <c r="P288" s="548" t="s">
        <v>128</v>
      </c>
      <c r="Q288" s="548">
        <v>7.9</v>
      </c>
      <c r="R288" s="549" t="s">
        <v>0</v>
      </c>
      <c r="S288" s="550" t="s">
        <v>0</v>
      </c>
    </row>
    <row r="289" spans="1:19" ht="15.75" x14ac:dyDescent="0.25">
      <c r="A289" s="522"/>
      <c r="B289" s="522"/>
      <c r="C289" s="522"/>
      <c r="D289" s="522"/>
      <c r="E289" s="541"/>
      <c r="M289" s="545">
        <v>48029181506</v>
      </c>
      <c r="N289" s="545" t="s">
        <v>381</v>
      </c>
      <c r="O289" s="545">
        <v>47738</v>
      </c>
      <c r="P289" s="545" t="s">
        <v>126</v>
      </c>
      <c r="Q289" s="545">
        <v>11.1</v>
      </c>
      <c r="R289" s="546" t="s">
        <v>0</v>
      </c>
      <c r="S289" s="547" t="s">
        <v>0</v>
      </c>
    </row>
    <row r="290" spans="1:19" ht="15.75" x14ac:dyDescent="0.25">
      <c r="A290" s="522"/>
      <c r="B290" s="522"/>
      <c r="C290" s="522"/>
      <c r="D290" s="522"/>
      <c r="E290" s="541"/>
      <c r="M290" s="548">
        <v>48029181601</v>
      </c>
      <c r="N290" s="548" t="s">
        <v>381</v>
      </c>
      <c r="O290" s="548">
        <v>48278</v>
      </c>
      <c r="P290" s="548" t="s">
        <v>126</v>
      </c>
      <c r="Q290" s="548">
        <v>16.7</v>
      </c>
      <c r="R290" s="549" t="s">
        <v>1</v>
      </c>
      <c r="S290" s="550" t="s">
        <v>0</v>
      </c>
    </row>
    <row r="291" spans="1:19" ht="15.75" x14ac:dyDescent="0.25">
      <c r="A291" s="522"/>
      <c r="B291" s="522"/>
      <c r="C291" s="522"/>
      <c r="D291" s="522"/>
      <c r="E291" s="541"/>
      <c r="M291" s="545">
        <v>48029181602</v>
      </c>
      <c r="N291" s="545" t="s">
        <v>381</v>
      </c>
      <c r="O291" s="545">
        <v>38379</v>
      </c>
      <c r="P291" s="545" t="s">
        <v>126</v>
      </c>
      <c r="Q291" s="545">
        <v>19.8</v>
      </c>
      <c r="R291" s="546" t="s">
        <v>0</v>
      </c>
      <c r="S291" s="547" t="s">
        <v>0</v>
      </c>
    </row>
    <row r="292" spans="1:19" ht="15.75" x14ac:dyDescent="0.25">
      <c r="A292" s="522"/>
      <c r="B292" s="522"/>
      <c r="C292" s="522"/>
      <c r="D292" s="522"/>
      <c r="E292" s="541"/>
      <c r="M292" s="548">
        <v>48029181703</v>
      </c>
      <c r="N292" s="548" t="s">
        <v>381</v>
      </c>
      <c r="O292" s="548">
        <v>66676</v>
      </c>
      <c r="P292" s="548" t="s">
        <v>128</v>
      </c>
      <c r="Q292" s="548">
        <v>12.8</v>
      </c>
      <c r="R292" s="549" t="s">
        <v>0</v>
      </c>
      <c r="S292" s="550" t="s">
        <v>0</v>
      </c>
    </row>
    <row r="293" spans="1:19" ht="15.75" x14ac:dyDescent="0.25">
      <c r="A293" s="522"/>
      <c r="B293" s="522"/>
      <c r="C293" s="522"/>
      <c r="D293" s="522"/>
      <c r="E293" s="541"/>
      <c r="M293" s="545">
        <v>48029181704</v>
      </c>
      <c r="N293" s="545" t="s">
        <v>381</v>
      </c>
      <c r="O293" s="545">
        <v>51638</v>
      </c>
      <c r="P293" s="545" t="s">
        <v>126</v>
      </c>
      <c r="Q293" s="545">
        <v>18.3</v>
      </c>
      <c r="R293" s="546" t="s">
        <v>0</v>
      </c>
      <c r="S293" s="547" t="s">
        <v>0</v>
      </c>
    </row>
    <row r="294" spans="1:19" ht="15.75" x14ac:dyDescent="0.25">
      <c r="A294" s="522"/>
      <c r="B294" s="522"/>
      <c r="C294" s="522"/>
      <c r="D294" s="522"/>
      <c r="E294" s="541"/>
      <c r="M294" s="548">
        <v>48029181705</v>
      </c>
      <c r="N294" s="548" t="s">
        <v>381</v>
      </c>
      <c r="O294" s="548">
        <v>32430</v>
      </c>
      <c r="P294" s="548" t="s">
        <v>127</v>
      </c>
      <c r="Q294" s="548">
        <v>7</v>
      </c>
      <c r="R294" s="549" t="s">
        <v>0</v>
      </c>
      <c r="S294" s="550" t="s">
        <v>0</v>
      </c>
    </row>
    <row r="295" spans="1:19" ht="15.75" x14ac:dyDescent="0.25">
      <c r="A295" s="522"/>
      <c r="B295" s="522"/>
      <c r="C295" s="522"/>
      <c r="D295" s="522"/>
      <c r="E295" s="541"/>
      <c r="M295" s="545">
        <v>48029181711</v>
      </c>
      <c r="N295" s="545" t="s">
        <v>381</v>
      </c>
      <c r="O295" s="545">
        <v>85968</v>
      </c>
      <c r="P295" s="545" t="s">
        <v>129</v>
      </c>
      <c r="Q295" s="545">
        <v>11.4</v>
      </c>
      <c r="R295" s="546" t="s">
        <v>1</v>
      </c>
      <c r="S295" s="547" t="s">
        <v>0</v>
      </c>
    </row>
    <row r="296" spans="1:19" ht="15.75" x14ac:dyDescent="0.25">
      <c r="A296" s="522"/>
      <c r="B296" s="522"/>
      <c r="C296" s="522"/>
      <c r="D296" s="522"/>
      <c r="E296" s="541"/>
      <c r="M296" s="548">
        <v>48029181712</v>
      </c>
      <c r="N296" s="548" t="s">
        <v>381</v>
      </c>
      <c r="O296" s="548">
        <v>76290</v>
      </c>
      <c r="P296" s="548" t="s">
        <v>129</v>
      </c>
      <c r="Q296" s="548">
        <v>6.6</v>
      </c>
      <c r="R296" s="549" t="s">
        <v>0</v>
      </c>
      <c r="S296" s="550" t="s">
        <v>0</v>
      </c>
    </row>
    <row r="297" spans="1:19" ht="15.75" x14ac:dyDescent="0.25">
      <c r="A297" s="522"/>
      <c r="B297" s="522"/>
      <c r="C297" s="522"/>
      <c r="D297" s="522"/>
      <c r="E297" s="541"/>
      <c r="M297" s="545">
        <v>48029181713</v>
      </c>
      <c r="N297" s="545" t="s">
        <v>381</v>
      </c>
      <c r="O297" s="545">
        <v>57679</v>
      </c>
      <c r="P297" s="545" t="s">
        <v>128</v>
      </c>
      <c r="Q297" s="545">
        <v>19.5</v>
      </c>
      <c r="R297" s="546" t="s">
        <v>0</v>
      </c>
      <c r="S297" s="547" t="s">
        <v>0</v>
      </c>
    </row>
    <row r="298" spans="1:19" ht="15.75" x14ac:dyDescent="0.25">
      <c r="A298" s="522"/>
      <c r="B298" s="522"/>
      <c r="C298" s="522"/>
      <c r="D298" s="522"/>
      <c r="E298" s="541"/>
      <c r="M298" s="548">
        <v>48029181715</v>
      </c>
      <c r="N298" s="548" t="s">
        <v>381</v>
      </c>
      <c r="O298" s="548">
        <v>52985</v>
      </c>
      <c r="P298" s="548" t="s">
        <v>128</v>
      </c>
      <c r="Q298" s="548">
        <v>4.2</v>
      </c>
      <c r="R298" s="549" t="s">
        <v>1</v>
      </c>
      <c r="S298" s="550" t="s">
        <v>0</v>
      </c>
    </row>
    <row r="299" spans="1:19" ht="15.75" x14ac:dyDescent="0.25">
      <c r="A299" s="522"/>
      <c r="B299" s="522"/>
      <c r="C299" s="522"/>
      <c r="D299" s="522"/>
      <c r="E299" s="541"/>
      <c r="M299" s="545">
        <v>48029181716</v>
      </c>
      <c r="N299" s="545" t="s">
        <v>381</v>
      </c>
      <c r="O299" s="545">
        <v>51725</v>
      </c>
      <c r="P299" s="545" t="s">
        <v>126</v>
      </c>
      <c r="Q299" s="545">
        <v>15.3</v>
      </c>
      <c r="R299" s="546" t="s">
        <v>0</v>
      </c>
      <c r="S299" s="547" t="s">
        <v>0</v>
      </c>
    </row>
    <row r="300" spans="1:19" ht="15.75" x14ac:dyDescent="0.25">
      <c r="A300" s="522"/>
      <c r="B300" s="522"/>
      <c r="C300" s="522"/>
      <c r="D300" s="522"/>
      <c r="E300" s="541"/>
      <c r="M300" s="548">
        <v>48029181718</v>
      </c>
      <c r="N300" s="548" t="s">
        <v>381</v>
      </c>
      <c r="O300" s="548">
        <v>76875</v>
      </c>
      <c r="P300" s="548" t="s">
        <v>129</v>
      </c>
      <c r="Q300" s="548">
        <v>4.3</v>
      </c>
      <c r="R300" s="549" t="s">
        <v>0</v>
      </c>
      <c r="S300" s="550" t="s">
        <v>0</v>
      </c>
    </row>
    <row r="301" spans="1:19" ht="15.75" x14ac:dyDescent="0.25">
      <c r="A301" s="522"/>
      <c r="B301" s="522"/>
      <c r="C301" s="522"/>
      <c r="D301" s="522"/>
      <c r="E301" s="541"/>
      <c r="M301" s="545">
        <v>48029181720</v>
      </c>
      <c r="N301" s="545" t="s">
        <v>381</v>
      </c>
      <c r="O301" s="545">
        <v>97344</v>
      </c>
      <c r="P301" s="545" t="s">
        <v>129</v>
      </c>
      <c r="Q301" s="545">
        <v>2.2000000000000002</v>
      </c>
      <c r="R301" s="546" t="s">
        <v>0</v>
      </c>
      <c r="S301" s="547" t="s">
        <v>0</v>
      </c>
    </row>
    <row r="302" spans="1:19" ht="15.75" x14ac:dyDescent="0.25">
      <c r="A302" s="522"/>
      <c r="B302" s="522"/>
      <c r="C302" s="522"/>
      <c r="D302" s="522"/>
      <c r="E302" s="541"/>
      <c r="M302" s="548">
        <v>48029181721</v>
      </c>
      <c r="N302" s="548" t="s">
        <v>381</v>
      </c>
      <c r="O302" s="548">
        <v>82500</v>
      </c>
      <c r="P302" s="548" t="s">
        <v>129</v>
      </c>
      <c r="Q302" s="548">
        <v>9.3000000000000007</v>
      </c>
      <c r="R302" s="549" t="s">
        <v>0</v>
      </c>
      <c r="S302" s="550" t="s">
        <v>0</v>
      </c>
    </row>
    <row r="303" spans="1:19" ht="15.75" x14ac:dyDescent="0.25">
      <c r="A303" s="522"/>
      <c r="B303" s="522"/>
      <c r="C303" s="522"/>
      <c r="D303" s="522"/>
      <c r="E303" s="541"/>
      <c r="M303" s="545">
        <v>48029181722</v>
      </c>
      <c r="N303" s="545" t="s">
        <v>381</v>
      </c>
      <c r="O303" s="545">
        <v>81356</v>
      </c>
      <c r="P303" s="545" t="s">
        <v>129</v>
      </c>
      <c r="Q303" s="545">
        <v>4.5</v>
      </c>
      <c r="R303" s="546" t="s">
        <v>1</v>
      </c>
      <c r="S303" s="547" t="s">
        <v>0</v>
      </c>
    </row>
    <row r="304" spans="1:19" ht="15.75" x14ac:dyDescent="0.25">
      <c r="A304" s="522"/>
      <c r="B304" s="522"/>
      <c r="C304" s="522"/>
      <c r="D304" s="522"/>
      <c r="E304" s="541"/>
      <c r="M304" s="548">
        <v>48029181723</v>
      </c>
      <c r="N304" s="548" t="s">
        <v>381</v>
      </c>
      <c r="O304" s="548">
        <v>63259</v>
      </c>
      <c r="P304" s="548" t="s">
        <v>128</v>
      </c>
      <c r="Q304" s="548">
        <v>9.6999999999999993</v>
      </c>
      <c r="R304" s="549" t="s">
        <v>0</v>
      </c>
      <c r="S304" s="550" t="s">
        <v>0</v>
      </c>
    </row>
    <row r="305" spans="1:19" ht="15.75" x14ac:dyDescent="0.25">
      <c r="A305" s="522"/>
      <c r="B305" s="522"/>
      <c r="C305" s="522"/>
      <c r="D305" s="522"/>
      <c r="E305" s="541"/>
      <c r="M305" s="545">
        <v>48029181724</v>
      </c>
      <c r="N305" s="545" t="s">
        <v>381</v>
      </c>
      <c r="O305" s="545">
        <v>106630</v>
      </c>
      <c r="P305" s="545" t="s">
        <v>129</v>
      </c>
      <c r="Q305" s="545">
        <v>2.4</v>
      </c>
      <c r="R305" s="546" t="s">
        <v>0</v>
      </c>
      <c r="S305" s="547" t="s">
        <v>0</v>
      </c>
    </row>
    <row r="306" spans="1:19" ht="15.75" x14ac:dyDescent="0.25">
      <c r="A306" s="522"/>
      <c r="B306" s="522"/>
      <c r="C306" s="522"/>
      <c r="D306" s="522"/>
      <c r="E306" s="541"/>
      <c r="M306" s="548">
        <v>48029181725</v>
      </c>
      <c r="N306" s="548" t="s">
        <v>381</v>
      </c>
      <c r="O306" s="548">
        <v>40688</v>
      </c>
      <c r="P306" s="548" t="s">
        <v>126</v>
      </c>
      <c r="Q306" s="548">
        <v>10.3</v>
      </c>
      <c r="R306" s="549" t="s">
        <v>0</v>
      </c>
      <c r="S306" s="550" t="s">
        <v>0</v>
      </c>
    </row>
    <row r="307" spans="1:19" ht="15.75" x14ac:dyDescent="0.25">
      <c r="A307" s="522"/>
      <c r="B307" s="522"/>
      <c r="C307" s="522"/>
      <c r="D307" s="522"/>
      <c r="E307" s="541"/>
      <c r="M307" s="545">
        <v>48029181726</v>
      </c>
      <c r="N307" s="545" t="s">
        <v>381</v>
      </c>
      <c r="O307" s="545">
        <v>78573</v>
      </c>
      <c r="P307" s="545" t="s">
        <v>129</v>
      </c>
      <c r="Q307" s="545">
        <v>7.4</v>
      </c>
      <c r="R307" s="546" t="s">
        <v>0</v>
      </c>
      <c r="S307" s="547" t="s">
        <v>0</v>
      </c>
    </row>
    <row r="308" spans="1:19" ht="15.75" x14ac:dyDescent="0.25">
      <c r="A308" s="522"/>
      <c r="B308" s="522"/>
      <c r="C308" s="522"/>
      <c r="D308" s="522"/>
      <c r="E308" s="541"/>
      <c r="M308" s="548">
        <v>48029181727</v>
      </c>
      <c r="N308" s="548" t="s">
        <v>381</v>
      </c>
      <c r="O308" s="548">
        <v>62778</v>
      </c>
      <c r="P308" s="548" t="s">
        <v>128</v>
      </c>
      <c r="Q308" s="548">
        <v>12.7</v>
      </c>
      <c r="R308" s="549" t="s">
        <v>1</v>
      </c>
      <c r="S308" s="550" t="s">
        <v>0</v>
      </c>
    </row>
    <row r="309" spans="1:19" ht="15.75" x14ac:dyDescent="0.25">
      <c r="A309" s="522"/>
      <c r="B309" s="522"/>
      <c r="C309" s="522"/>
      <c r="D309" s="522"/>
      <c r="E309" s="541"/>
      <c r="M309" s="545">
        <v>48029181728</v>
      </c>
      <c r="N309" s="545" t="s">
        <v>381</v>
      </c>
      <c r="O309" s="545">
        <v>70248</v>
      </c>
      <c r="P309" s="545" t="s">
        <v>129</v>
      </c>
      <c r="Q309" s="545">
        <v>7.4</v>
      </c>
      <c r="R309" s="546" t="s">
        <v>0</v>
      </c>
      <c r="S309" s="547" t="s">
        <v>0</v>
      </c>
    </row>
    <row r="310" spans="1:19" ht="15.75" x14ac:dyDescent="0.25">
      <c r="A310" s="522"/>
      <c r="B310" s="522"/>
      <c r="C310" s="522"/>
      <c r="D310" s="522"/>
      <c r="E310" s="541"/>
      <c r="M310" s="548">
        <v>48029181729</v>
      </c>
      <c r="N310" s="548" t="s">
        <v>381</v>
      </c>
      <c r="O310" s="548">
        <v>85411</v>
      </c>
      <c r="P310" s="548" t="s">
        <v>129</v>
      </c>
      <c r="Q310" s="548">
        <v>5</v>
      </c>
      <c r="R310" s="549" t="s">
        <v>0</v>
      </c>
      <c r="S310" s="550" t="s">
        <v>0</v>
      </c>
    </row>
    <row r="311" spans="1:19" ht="15.75" x14ac:dyDescent="0.25">
      <c r="A311" s="522"/>
      <c r="B311" s="522"/>
      <c r="C311" s="522"/>
      <c r="D311" s="522"/>
      <c r="E311" s="541"/>
      <c r="M311" s="545">
        <v>48029181730</v>
      </c>
      <c r="N311" s="545" t="s">
        <v>381</v>
      </c>
      <c r="O311" s="545">
        <v>56773</v>
      </c>
      <c r="P311" s="545" t="s">
        <v>128</v>
      </c>
      <c r="Q311" s="545">
        <v>7.6</v>
      </c>
      <c r="R311" s="546" t="s">
        <v>0</v>
      </c>
      <c r="S311" s="547" t="s">
        <v>0</v>
      </c>
    </row>
    <row r="312" spans="1:19" ht="15.75" x14ac:dyDescent="0.25">
      <c r="A312" s="522"/>
      <c r="B312" s="522"/>
      <c r="C312" s="522"/>
      <c r="D312" s="522"/>
      <c r="E312" s="541"/>
      <c r="M312" s="548">
        <v>48029181731</v>
      </c>
      <c r="N312" s="548" t="s">
        <v>381</v>
      </c>
      <c r="O312" s="548">
        <v>76535</v>
      </c>
      <c r="P312" s="548" t="s">
        <v>129</v>
      </c>
      <c r="Q312" s="548">
        <v>7.5</v>
      </c>
      <c r="R312" s="549" t="s">
        <v>0</v>
      </c>
      <c r="S312" s="550" t="s">
        <v>0</v>
      </c>
    </row>
    <row r="313" spans="1:19" ht="15.75" x14ac:dyDescent="0.25">
      <c r="A313" s="522"/>
      <c r="B313" s="522"/>
      <c r="C313" s="522"/>
      <c r="D313" s="522"/>
      <c r="E313" s="541"/>
      <c r="M313" s="545">
        <v>48029181808</v>
      </c>
      <c r="N313" s="545" t="s">
        <v>381</v>
      </c>
      <c r="O313" s="545">
        <v>43971</v>
      </c>
      <c r="P313" s="545" t="s">
        <v>126</v>
      </c>
      <c r="Q313" s="545">
        <v>29.9</v>
      </c>
      <c r="R313" s="546" t="s">
        <v>0</v>
      </c>
      <c r="S313" s="547" t="s">
        <v>0</v>
      </c>
    </row>
    <row r="314" spans="1:19" ht="15.75" x14ac:dyDescent="0.25">
      <c r="A314" s="522"/>
      <c r="B314" s="522"/>
      <c r="C314" s="522"/>
      <c r="D314" s="522"/>
      <c r="E314" s="541"/>
      <c r="M314" s="548">
        <v>48029181809</v>
      </c>
      <c r="N314" s="548" t="s">
        <v>381</v>
      </c>
      <c r="O314" s="548">
        <v>42329</v>
      </c>
      <c r="P314" s="548" t="s">
        <v>126</v>
      </c>
      <c r="Q314" s="548">
        <v>20.100000000000001</v>
      </c>
      <c r="R314" s="549" t="s">
        <v>0</v>
      </c>
      <c r="S314" s="550" t="s">
        <v>0</v>
      </c>
    </row>
    <row r="315" spans="1:19" ht="15.75" x14ac:dyDescent="0.25">
      <c r="A315" s="522"/>
      <c r="B315" s="522"/>
      <c r="C315" s="522"/>
      <c r="D315" s="522"/>
      <c r="E315" s="541"/>
      <c r="M315" s="545">
        <v>48029181811</v>
      </c>
      <c r="N315" s="545" t="s">
        <v>381</v>
      </c>
      <c r="O315" s="545">
        <v>73750</v>
      </c>
      <c r="P315" s="545" t="s">
        <v>129</v>
      </c>
      <c r="Q315" s="545">
        <v>5</v>
      </c>
      <c r="R315" s="546" t="s">
        <v>1</v>
      </c>
      <c r="S315" s="547" t="s">
        <v>0</v>
      </c>
    </row>
    <row r="316" spans="1:19" ht="15.75" x14ac:dyDescent="0.25">
      <c r="A316" s="522"/>
      <c r="B316" s="522"/>
      <c r="C316" s="522"/>
      <c r="D316" s="522"/>
      <c r="E316" s="541"/>
      <c r="M316" s="548">
        <v>48029181813</v>
      </c>
      <c r="N316" s="548" t="s">
        <v>381</v>
      </c>
      <c r="O316" s="548">
        <v>52899</v>
      </c>
      <c r="P316" s="548" t="s">
        <v>128</v>
      </c>
      <c r="Q316" s="548">
        <v>15</v>
      </c>
      <c r="R316" s="549" t="s">
        <v>0</v>
      </c>
      <c r="S316" s="550" t="s">
        <v>0</v>
      </c>
    </row>
    <row r="317" spans="1:19" ht="15.75" x14ac:dyDescent="0.25">
      <c r="A317" s="522"/>
      <c r="B317" s="522"/>
      <c r="C317" s="522"/>
      <c r="D317" s="522"/>
      <c r="E317" s="541"/>
      <c r="M317" s="545">
        <v>48029181814</v>
      </c>
      <c r="N317" s="545" t="s">
        <v>381</v>
      </c>
      <c r="O317" s="545">
        <v>54688</v>
      </c>
      <c r="P317" s="545" t="s">
        <v>128</v>
      </c>
      <c r="Q317" s="545">
        <v>18.3</v>
      </c>
      <c r="R317" s="546" t="s">
        <v>0</v>
      </c>
      <c r="S317" s="547" t="s">
        <v>0</v>
      </c>
    </row>
    <row r="318" spans="1:19" ht="15.75" x14ac:dyDescent="0.25">
      <c r="A318" s="522"/>
      <c r="B318" s="522"/>
      <c r="C318" s="522"/>
      <c r="D318" s="522"/>
      <c r="E318" s="541"/>
      <c r="M318" s="548">
        <v>48029181815</v>
      </c>
      <c r="N318" s="548" t="s">
        <v>381</v>
      </c>
      <c r="O318" s="548">
        <v>71125</v>
      </c>
      <c r="P318" s="548" t="s">
        <v>129</v>
      </c>
      <c r="Q318" s="548">
        <v>15</v>
      </c>
      <c r="R318" s="549" t="s">
        <v>1</v>
      </c>
      <c r="S318" s="550" t="s">
        <v>0</v>
      </c>
    </row>
    <row r="319" spans="1:19" ht="15.75" x14ac:dyDescent="0.25">
      <c r="A319" s="522"/>
      <c r="B319" s="522"/>
      <c r="C319" s="522"/>
      <c r="D319" s="522"/>
      <c r="E319" s="541"/>
      <c r="M319" s="545">
        <v>48029181816</v>
      </c>
      <c r="N319" s="545" t="s">
        <v>381</v>
      </c>
      <c r="O319" s="545">
        <v>83371</v>
      </c>
      <c r="P319" s="545" t="s">
        <v>129</v>
      </c>
      <c r="Q319" s="545">
        <v>9.8000000000000007</v>
      </c>
      <c r="R319" s="546" t="s">
        <v>0</v>
      </c>
      <c r="S319" s="547" t="s">
        <v>0</v>
      </c>
    </row>
    <row r="320" spans="1:19" ht="15.75" x14ac:dyDescent="0.25">
      <c r="A320" s="522"/>
      <c r="B320" s="522"/>
      <c r="C320" s="522"/>
      <c r="D320" s="522"/>
      <c r="E320" s="541"/>
      <c r="M320" s="548">
        <v>48029181817</v>
      </c>
      <c r="N320" s="548" t="s">
        <v>381</v>
      </c>
      <c r="O320" s="548">
        <v>55110</v>
      </c>
      <c r="P320" s="548" t="s">
        <v>128</v>
      </c>
      <c r="Q320" s="548">
        <v>9.1999999999999993</v>
      </c>
      <c r="R320" s="549" t="s">
        <v>0</v>
      </c>
      <c r="S320" s="550" t="s">
        <v>0</v>
      </c>
    </row>
    <row r="321" spans="1:19" ht="15.75" x14ac:dyDescent="0.25">
      <c r="A321" s="522"/>
      <c r="B321" s="522"/>
      <c r="C321" s="522"/>
      <c r="D321" s="522"/>
      <c r="E321" s="541"/>
      <c r="M321" s="545">
        <v>48029181818</v>
      </c>
      <c r="N321" s="545" t="s">
        <v>381</v>
      </c>
      <c r="O321" s="545">
        <v>54280</v>
      </c>
      <c r="P321" s="545" t="s">
        <v>128</v>
      </c>
      <c r="Q321" s="545">
        <v>11.2</v>
      </c>
      <c r="R321" s="546" t="s">
        <v>1</v>
      </c>
      <c r="S321" s="547" t="s">
        <v>0</v>
      </c>
    </row>
    <row r="322" spans="1:19" ht="15.75" x14ac:dyDescent="0.25">
      <c r="A322" s="522"/>
      <c r="B322" s="522"/>
      <c r="C322" s="522"/>
      <c r="D322" s="522"/>
      <c r="E322" s="541"/>
      <c r="M322" s="548">
        <v>48029181819</v>
      </c>
      <c r="N322" s="548" t="s">
        <v>381</v>
      </c>
      <c r="O322" s="548">
        <v>54740</v>
      </c>
      <c r="P322" s="548" t="s">
        <v>128</v>
      </c>
      <c r="Q322" s="548">
        <v>17.100000000000001</v>
      </c>
      <c r="R322" s="549" t="s">
        <v>0</v>
      </c>
      <c r="S322" s="550" t="s">
        <v>0</v>
      </c>
    </row>
    <row r="323" spans="1:19" ht="15.75" x14ac:dyDescent="0.25">
      <c r="A323" s="522"/>
      <c r="B323" s="522"/>
      <c r="C323" s="522"/>
      <c r="D323" s="522"/>
      <c r="E323" s="541"/>
      <c r="M323" s="545">
        <v>48029181820</v>
      </c>
      <c r="N323" s="545" t="s">
        <v>381</v>
      </c>
      <c r="O323" s="545">
        <v>31250</v>
      </c>
      <c r="P323" s="545" t="s">
        <v>127</v>
      </c>
      <c r="Q323" s="545">
        <v>50.2</v>
      </c>
      <c r="R323" s="546" t="s">
        <v>0</v>
      </c>
      <c r="S323" s="547" t="s">
        <v>0</v>
      </c>
    </row>
    <row r="324" spans="1:19" ht="15.75" x14ac:dyDescent="0.25">
      <c r="A324" s="522"/>
      <c r="B324" s="522"/>
      <c r="C324" s="522"/>
      <c r="D324" s="522"/>
      <c r="E324" s="541"/>
      <c r="M324" s="548">
        <v>48029181821</v>
      </c>
      <c r="N324" s="548" t="s">
        <v>381</v>
      </c>
      <c r="O324" s="548">
        <v>75130</v>
      </c>
      <c r="P324" s="548" t="s">
        <v>129</v>
      </c>
      <c r="Q324" s="548">
        <v>5.4</v>
      </c>
      <c r="R324" s="549" t="s">
        <v>0</v>
      </c>
      <c r="S324" s="550" t="s">
        <v>0</v>
      </c>
    </row>
    <row r="325" spans="1:19" ht="15.75" x14ac:dyDescent="0.25">
      <c r="A325" s="522"/>
      <c r="B325" s="522"/>
      <c r="C325" s="522"/>
      <c r="D325" s="522"/>
      <c r="E325" s="541"/>
      <c r="M325" s="545">
        <v>48029181822</v>
      </c>
      <c r="N325" s="545" t="s">
        <v>381</v>
      </c>
      <c r="O325" s="545">
        <v>67071</v>
      </c>
      <c r="P325" s="545" t="s">
        <v>128</v>
      </c>
      <c r="Q325" s="545">
        <v>7.3</v>
      </c>
      <c r="R325" s="546" t="s">
        <v>0</v>
      </c>
      <c r="S325" s="547" t="s">
        <v>0</v>
      </c>
    </row>
    <row r="326" spans="1:19" ht="15.75" x14ac:dyDescent="0.25">
      <c r="A326" s="522"/>
      <c r="B326" s="522"/>
      <c r="C326" s="522"/>
      <c r="D326" s="522"/>
      <c r="E326" s="541"/>
      <c r="M326" s="548">
        <v>48029181823</v>
      </c>
      <c r="N326" s="548" t="s">
        <v>381</v>
      </c>
      <c r="O326" s="548">
        <v>59786</v>
      </c>
      <c r="P326" s="548" t="s">
        <v>128</v>
      </c>
      <c r="Q326" s="548">
        <v>35.4</v>
      </c>
      <c r="R326" s="549" t="s">
        <v>0</v>
      </c>
      <c r="S326" s="550" t="s">
        <v>0</v>
      </c>
    </row>
    <row r="327" spans="1:19" ht="15.75" x14ac:dyDescent="0.25">
      <c r="A327" s="522"/>
      <c r="B327" s="522"/>
      <c r="C327" s="522"/>
      <c r="D327" s="522"/>
      <c r="E327" s="541"/>
      <c r="M327" s="545">
        <v>48029181824</v>
      </c>
      <c r="N327" s="545" t="s">
        <v>381</v>
      </c>
      <c r="O327" s="545">
        <v>77740</v>
      </c>
      <c r="P327" s="545" t="s">
        <v>129</v>
      </c>
      <c r="Q327" s="545">
        <v>15.4</v>
      </c>
      <c r="R327" s="546" t="s">
        <v>0</v>
      </c>
      <c r="S327" s="547" t="s">
        <v>0</v>
      </c>
    </row>
    <row r="328" spans="1:19" ht="15.75" x14ac:dyDescent="0.25">
      <c r="A328" s="522"/>
      <c r="B328" s="522"/>
      <c r="C328" s="522"/>
      <c r="D328" s="522"/>
      <c r="E328" s="541"/>
      <c r="M328" s="548">
        <v>48029181825</v>
      </c>
      <c r="N328" s="548" t="s">
        <v>381</v>
      </c>
      <c r="O328" s="548">
        <v>69214</v>
      </c>
      <c r="P328" s="548" t="s">
        <v>128</v>
      </c>
      <c r="Q328" s="548">
        <v>8.3000000000000007</v>
      </c>
      <c r="R328" s="549" t="s">
        <v>0</v>
      </c>
      <c r="S328" s="550" t="s">
        <v>0</v>
      </c>
    </row>
    <row r="329" spans="1:19" ht="15.75" x14ac:dyDescent="0.25">
      <c r="A329" s="522"/>
      <c r="B329" s="522"/>
      <c r="C329" s="522"/>
      <c r="D329" s="522"/>
      <c r="E329" s="541"/>
      <c r="M329" s="545">
        <v>48029181826</v>
      </c>
      <c r="N329" s="545" t="s">
        <v>381</v>
      </c>
      <c r="O329" s="545">
        <v>76481</v>
      </c>
      <c r="P329" s="545" t="s">
        <v>129</v>
      </c>
      <c r="Q329" s="545">
        <v>6.4</v>
      </c>
      <c r="R329" s="546" t="s">
        <v>1</v>
      </c>
      <c r="S329" s="547" t="s">
        <v>0</v>
      </c>
    </row>
    <row r="330" spans="1:19" ht="15.75" x14ac:dyDescent="0.25">
      <c r="A330" s="522"/>
      <c r="B330" s="522"/>
      <c r="C330" s="522"/>
      <c r="D330" s="522"/>
      <c r="E330" s="541"/>
      <c r="M330" s="548">
        <v>48029181901</v>
      </c>
      <c r="N330" s="548" t="s">
        <v>381</v>
      </c>
      <c r="O330" s="548">
        <v>42500</v>
      </c>
      <c r="P330" s="548" t="s">
        <v>126</v>
      </c>
      <c r="Q330" s="548">
        <v>39.200000000000003</v>
      </c>
      <c r="R330" s="549" t="s">
        <v>0</v>
      </c>
      <c r="S330" s="550" t="s">
        <v>0</v>
      </c>
    </row>
    <row r="331" spans="1:19" ht="15.75" x14ac:dyDescent="0.25">
      <c r="A331" s="522"/>
      <c r="B331" s="522"/>
      <c r="C331" s="522"/>
      <c r="D331" s="522"/>
      <c r="E331" s="541"/>
      <c r="M331" s="545">
        <v>48029181902</v>
      </c>
      <c r="N331" s="545" t="s">
        <v>381</v>
      </c>
      <c r="O331" s="545">
        <v>144856</v>
      </c>
      <c r="P331" s="545" t="s">
        <v>129</v>
      </c>
      <c r="Q331" s="545">
        <v>6.4</v>
      </c>
      <c r="R331" s="546" t="s">
        <v>0</v>
      </c>
      <c r="S331" s="547" t="s">
        <v>0</v>
      </c>
    </row>
    <row r="332" spans="1:19" ht="15.75" x14ac:dyDescent="0.25">
      <c r="A332" s="522"/>
      <c r="B332" s="522"/>
      <c r="C332" s="522"/>
      <c r="D332" s="522"/>
      <c r="E332" s="541"/>
      <c r="M332" s="548">
        <v>48029182001</v>
      </c>
      <c r="N332" s="548" t="s">
        <v>381</v>
      </c>
      <c r="O332" s="548">
        <v>93125</v>
      </c>
      <c r="P332" s="548" t="s">
        <v>129</v>
      </c>
      <c r="Q332" s="548">
        <v>7.8</v>
      </c>
      <c r="R332" s="549" t="s">
        <v>0</v>
      </c>
      <c r="S332" s="550" t="s">
        <v>0</v>
      </c>
    </row>
    <row r="333" spans="1:19" ht="15.75" x14ac:dyDescent="0.25">
      <c r="A333" s="522"/>
      <c r="B333" s="522"/>
      <c r="C333" s="522"/>
      <c r="D333" s="522"/>
      <c r="E333" s="541"/>
      <c r="M333" s="545">
        <v>48029182002</v>
      </c>
      <c r="N333" s="545" t="s">
        <v>381</v>
      </c>
      <c r="O333" s="545">
        <v>119536</v>
      </c>
      <c r="P333" s="545" t="s">
        <v>129</v>
      </c>
      <c r="Q333" s="545">
        <v>3.8</v>
      </c>
      <c r="R333" s="546" t="s">
        <v>0</v>
      </c>
      <c r="S333" s="547" t="s">
        <v>0</v>
      </c>
    </row>
    <row r="334" spans="1:19" ht="15.75" x14ac:dyDescent="0.25">
      <c r="A334" s="522"/>
      <c r="B334" s="522"/>
      <c r="C334" s="522"/>
      <c r="D334" s="522"/>
      <c r="E334" s="541"/>
      <c r="M334" s="548">
        <v>48029182003</v>
      </c>
      <c r="N334" s="548" t="s">
        <v>381</v>
      </c>
      <c r="O334" s="548">
        <v>105091</v>
      </c>
      <c r="P334" s="548" t="s">
        <v>129</v>
      </c>
      <c r="Q334" s="548">
        <v>5.4</v>
      </c>
      <c r="R334" s="549" t="s">
        <v>0</v>
      </c>
      <c r="S334" s="550" t="s">
        <v>0</v>
      </c>
    </row>
    <row r="335" spans="1:19" ht="15.75" x14ac:dyDescent="0.25">
      <c r="A335" s="522"/>
      <c r="B335" s="522"/>
      <c r="C335" s="522"/>
      <c r="D335" s="522"/>
      <c r="E335" s="541"/>
      <c r="M335" s="545">
        <v>48029182101</v>
      </c>
      <c r="N335" s="545" t="s">
        <v>381</v>
      </c>
      <c r="O335" s="545">
        <v>122146</v>
      </c>
      <c r="P335" s="545" t="s">
        <v>129</v>
      </c>
      <c r="Q335" s="545">
        <v>2.2999999999999998</v>
      </c>
      <c r="R335" s="546" t="s">
        <v>0</v>
      </c>
      <c r="S335" s="547" t="s">
        <v>0</v>
      </c>
    </row>
    <row r="336" spans="1:19" ht="15.75" x14ac:dyDescent="0.25">
      <c r="A336" s="522"/>
      <c r="B336" s="522"/>
      <c r="C336" s="522"/>
      <c r="D336" s="522"/>
      <c r="E336" s="541"/>
      <c r="M336" s="548">
        <v>48029182102</v>
      </c>
      <c r="N336" s="548" t="s">
        <v>381</v>
      </c>
      <c r="O336" s="548">
        <v>119048</v>
      </c>
      <c r="P336" s="548" t="s">
        <v>129</v>
      </c>
      <c r="Q336" s="548">
        <v>8.6999999999999993</v>
      </c>
      <c r="R336" s="549" t="s">
        <v>1</v>
      </c>
      <c r="S336" s="550" t="s">
        <v>0</v>
      </c>
    </row>
    <row r="337" spans="1:19" ht="15.75" x14ac:dyDescent="0.25">
      <c r="A337" s="522"/>
      <c r="B337" s="522"/>
      <c r="C337" s="522"/>
      <c r="D337" s="522"/>
      <c r="E337" s="541"/>
      <c r="M337" s="545">
        <v>48029182103</v>
      </c>
      <c r="N337" s="545" t="s">
        <v>381</v>
      </c>
      <c r="O337" s="545">
        <v>118000</v>
      </c>
      <c r="P337" s="545" t="s">
        <v>129</v>
      </c>
      <c r="Q337" s="545">
        <v>4.3</v>
      </c>
      <c r="R337" s="546" t="s">
        <v>0</v>
      </c>
      <c r="S337" s="547" t="s">
        <v>0</v>
      </c>
    </row>
    <row r="338" spans="1:19" ht="15.75" x14ac:dyDescent="0.25">
      <c r="A338" s="522"/>
      <c r="B338" s="522"/>
      <c r="C338" s="522"/>
      <c r="D338" s="522"/>
      <c r="E338" s="541"/>
      <c r="M338" s="548">
        <v>48029182105</v>
      </c>
      <c r="N338" s="548" t="s">
        <v>381</v>
      </c>
      <c r="O338" s="548">
        <v>118958</v>
      </c>
      <c r="P338" s="548" t="s">
        <v>129</v>
      </c>
      <c r="Q338" s="548">
        <v>1.7</v>
      </c>
      <c r="R338" s="549" t="s">
        <v>0</v>
      </c>
      <c r="S338" s="550" t="s">
        <v>0</v>
      </c>
    </row>
    <row r="339" spans="1:19" ht="15.75" x14ac:dyDescent="0.25">
      <c r="A339" s="522"/>
      <c r="B339" s="522"/>
      <c r="C339" s="522"/>
      <c r="D339" s="522"/>
      <c r="E339" s="541"/>
      <c r="M339" s="545">
        <v>48029182106</v>
      </c>
      <c r="N339" s="545" t="s">
        <v>381</v>
      </c>
      <c r="O339" s="545">
        <v>115089</v>
      </c>
      <c r="P339" s="545" t="s">
        <v>129</v>
      </c>
      <c r="Q339" s="545">
        <v>1.8</v>
      </c>
      <c r="R339" s="546" t="s">
        <v>0</v>
      </c>
      <c r="S339" s="547" t="s">
        <v>0</v>
      </c>
    </row>
    <row r="340" spans="1:19" ht="15.75" x14ac:dyDescent="0.25">
      <c r="A340" s="522"/>
      <c r="B340" s="522"/>
      <c r="C340" s="522"/>
      <c r="D340" s="522"/>
      <c r="E340" s="541"/>
      <c r="M340" s="548">
        <v>48029190100</v>
      </c>
      <c r="N340" s="548" t="s">
        <v>381</v>
      </c>
      <c r="O340" s="548">
        <v>32188</v>
      </c>
      <c r="P340" s="548" t="s">
        <v>127</v>
      </c>
      <c r="Q340" s="548">
        <v>22.1</v>
      </c>
      <c r="R340" s="549" t="s">
        <v>0</v>
      </c>
      <c r="S340" s="550" t="s">
        <v>0</v>
      </c>
    </row>
    <row r="341" spans="1:19" ht="15.75" x14ac:dyDescent="0.25">
      <c r="A341" s="522"/>
      <c r="B341" s="522"/>
      <c r="C341" s="522"/>
      <c r="D341" s="522"/>
      <c r="E341" s="541"/>
      <c r="M341" s="545">
        <v>48029190200</v>
      </c>
      <c r="N341" s="545" t="s">
        <v>381</v>
      </c>
      <c r="O341" s="545">
        <v>53399</v>
      </c>
      <c r="P341" s="545" t="s">
        <v>128</v>
      </c>
      <c r="Q341" s="545">
        <v>19.899999999999999</v>
      </c>
      <c r="R341" s="546" t="s">
        <v>0</v>
      </c>
      <c r="S341" s="547" t="s">
        <v>0</v>
      </c>
    </row>
    <row r="342" spans="1:19" ht="15.75" x14ac:dyDescent="0.25">
      <c r="A342" s="522"/>
      <c r="B342" s="522"/>
      <c r="C342" s="522"/>
      <c r="D342" s="522"/>
      <c r="E342" s="541"/>
      <c r="M342" s="548">
        <v>48029190400</v>
      </c>
      <c r="N342" s="548" t="s">
        <v>381</v>
      </c>
      <c r="O342" s="548">
        <v>61404</v>
      </c>
      <c r="P342" s="548" t="s">
        <v>128</v>
      </c>
      <c r="Q342" s="548">
        <v>14.9</v>
      </c>
      <c r="R342" s="549" t="s">
        <v>0</v>
      </c>
      <c r="S342" s="550" t="s">
        <v>0</v>
      </c>
    </row>
    <row r="343" spans="1:19" ht="15.75" x14ac:dyDescent="0.25">
      <c r="A343" s="522"/>
      <c r="B343" s="522"/>
      <c r="C343" s="522"/>
      <c r="D343" s="522"/>
      <c r="E343" s="541"/>
      <c r="M343" s="545">
        <v>48029190501</v>
      </c>
      <c r="N343" s="545" t="s">
        <v>381</v>
      </c>
      <c r="O343" s="545">
        <v>40000</v>
      </c>
      <c r="P343" s="545" t="s">
        <v>126</v>
      </c>
      <c r="Q343" s="545">
        <v>14.8</v>
      </c>
      <c r="R343" s="546" t="s">
        <v>1</v>
      </c>
      <c r="S343" s="547" t="s">
        <v>0</v>
      </c>
    </row>
    <row r="344" spans="1:19" ht="15.75" x14ac:dyDescent="0.25">
      <c r="A344" s="522"/>
      <c r="B344" s="522"/>
      <c r="C344" s="522"/>
      <c r="D344" s="522"/>
      <c r="E344" s="541"/>
      <c r="M344" s="548">
        <v>48029190503</v>
      </c>
      <c r="N344" s="548" t="s">
        <v>381</v>
      </c>
      <c r="O344" s="548">
        <v>37167</v>
      </c>
      <c r="P344" s="548" t="s">
        <v>126</v>
      </c>
      <c r="Q344" s="548">
        <v>19.2</v>
      </c>
      <c r="R344" s="549" t="s">
        <v>1</v>
      </c>
      <c r="S344" s="550" t="s">
        <v>0</v>
      </c>
    </row>
    <row r="345" spans="1:19" ht="15.75" x14ac:dyDescent="0.25">
      <c r="A345" s="522"/>
      <c r="B345" s="522"/>
      <c r="C345" s="522"/>
      <c r="D345" s="522"/>
      <c r="E345" s="541"/>
      <c r="M345" s="545">
        <v>48029190504</v>
      </c>
      <c r="N345" s="545" t="s">
        <v>381</v>
      </c>
      <c r="O345" s="545">
        <v>41643</v>
      </c>
      <c r="P345" s="545" t="s">
        <v>126</v>
      </c>
      <c r="Q345" s="545">
        <v>23.2</v>
      </c>
      <c r="R345" s="546" t="s">
        <v>1</v>
      </c>
      <c r="S345" s="547" t="s">
        <v>0</v>
      </c>
    </row>
    <row r="346" spans="1:19" ht="15.75" x14ac:dyDescent="0.25">
      <c r="A346" s="522"/>
      <c r="B346" s="522"/>
      <c r="C346" s="522"/>
      <c r="D346" s="522"/>
      <c r="E346" s="541"/>
      <c r="M346" s="548">
        <v>48029190601</v>
      </c>
      <c r="N346" s="548" t="s">
        <v>381</v>
      </c>
      <c r="O346" s="548">
        <v>39151</v>
      </c>
      <c r="P346" s="548" t="s">
        <v>126</v>
      </c>
      <c r="Q346" s="548">
        <v>17.600000000000001</v>
      </c>
      <c r="R346" s="549" t="s">
        <v>1</v>
      </c>
      <c r="S346" s="550" t="s">
        <v>0</v>
      </c>
    </row>
    <row r="347" spans="1:19" ht="15.75" x14ac:dyDescent="0.25">
      <c r="A347" s="522"/>
      <c r="B347" s="522"/>
      <c r="C347" s="522"/>
      <c r="D347" s="522"/>
      <c r="E347" s="541"/>
      <c r="M347" s="545">
        <v>48029190603</v>
      </c>
      <c r="N347" s="545" t="s">
        <v>381</v>
      </c>
      <c r="O347" s="545">
        <v>40588</v>
      </c>
      <c r="P347" s="545" t="s">
        <v>126</v>
      </c>
      <c r="Q347" s="545">
        <v>22.4</v>
      </c>
      <c r="R347" s="546" t="s">
        <v>0</v>
      </c>
      <c r="S347" s="547" t="s">
        <v>0</v>
      </c>
    </row>
    <row r="348" spans="1:19" ht="15.75" x14ac:dyDescent="0.25">
      <c r="A348" s="522"/>
      <c r="B348" s="522"/>
      <c r="C348" s="522"/>
      <c r="D348" s="522"/>
      <c r="E348" s="541"/>
      <c r="M348" s="548">
        <v>48029190604</v>
      </c>
      <c r="N348" s="548" t="s">
        <v>381</v>
      </c>
      <c r="O348" s="548">
        <v>41508</v>
      </c>
      <c r="P348" s="548" t="s">
        <v>126</v>
      </c>
      <c r="Q348" s="548">
        <v>29.9</v>
      </c>
      <c r="R348" s="549" t="s">
        <v>0</v>
      </c>
      <c r="S348" s="550" t="s">
        <v>0</v>
      </c>
    </row>
    <row r="349" spans="1:19" ht="15.75" x14ac:dyDescent="0.25">
      <c r="A349" s="522"/>
      <c r="B349" s="522"/>
      <c r="C349" s="522"/>
      <c r="D349" s="522"/>
      <c r="E349" s="541"/>
      <c r="M349" s="545">
        <v>48029190700</v>
      </c>
      <c r="N349" s="545" t="s">
        <v>381</v>
      </c>
      <c r="O349" s="545">
        <v>37524</v>
      </c>
      <c r="P349" s="545" t="s">
        <v>126</v>
      </c>
      <c r="Q349" s="545">
        <v>22.4</v>
      </c>
      <c r="R349" s="546" t="s">
        <v>1</v>
      </c>
      <c r="S349" s="547" t="s">
        <v>0</v>
      </c>
    </row>
    <row r="350" spans="1:19" ht="15.75" x14ac:dyDescent="0.25">
      <c r="A350" s="522"/>
      <c r="B350" s="522"/>
      <c r="C350" s="522"/>
      <c r="D350" s="522"/>
      <c r="E350" s="541"/>
      <c r="M350" s="548">
        <v>48029190800</v>
      </c>
      <c r="N350" s="548" t="s">
        <v>381</v>
      </c>
      <c r="O350" s="548">
        <v>125568</v>
      </c>
      <c r="P350" s="548" t="s">
        <v>129</v>
      </c>
      <c r="Q350" s="548">
        <v>5.2</v>
      </c>
      <c r="R350" s="549" t="s">
        <v>1</v>
      </c>
      <c r="S350" s="550" t="s">
        <v>0</v>
      </c>
    </row>
    <row r="351" spans="1:19" ht="15.75" x14ac:dyDescent="0.25">
      <c r="A351" s="522"/>
      <c r="B351" s="522"/>
      <c r="C351" s="522"/>
      <c r="D351" s="522"/>
      <c r="E351" s="541"/>
      <c r="M351" s="545">
        <v>48029190901</v>
      </c>
      <c r="N351" s="545" t="s">
        <v>381</v>
      </c>
      <c r="O351" s="545">
        <v>43214</v>
      </c>
      <c r="P351" s="545" t="s">
        <v>126</v>
      </c>
      <c r="Q351" s="545">
        <v>17</v>
      </c>
      <c r="R351" s="546" t="s">
        <v>0</v>
      </c>
      <c r="S351" s="547" t="s">
        <v>0</v>
      </c>
    </row>
    <row r="352" spans="1:19" ht="15.75" x14ac:dyDescent="0.25">
      <c r="A352" s="522"/>
      <c r="B352" s="522"/>
      <c r="C352" s="522"/>
      <c r="D352" s="522"/>
      <c r="E352" s="541"/>
      <c r="M352" s="548">
        <v>48029190902</v>
      </c>
      <c r="N352" s="548" t="s">
        <v>381</v>
      </c>
      <c r="O352" s="548">
        <v>61385</v>
      </c>
      <c r="P352" s="548" t="s">
        <v>128</v>
      </c>
      <c r="Q352" s="548">
        <v>14.2</v>
      </c>
      <c r="R352" s="549" t="s">
        <v>1</v>
      </c>
      <c r="S352" s="550" t="s">
        <v>0</v>
      </c>
    </row>
    <row r="353" spans="1:19" ht="15.75" x14ac:dyDescent="0.25">
      <c r="A353" s="522"/>
      <c r="B353" s="522"/>
      <c r="C353" s="522"/>
      <c r="D353" s="522"/>
      <c r="E353" s="541"/>
      <c r="M353" s="545">
        <v>48029191003</v>
      </c>
      <c r="N353" s="545" t="s">
        <v>381</v>
      </c>
      <c r="O353" s="545">
        <v>32301</v>
      </c>
      <c r="P353" s="545" t="s">
        <v>127</v>
      </c>
      <c r="Q353" s="545">
        <v>27.2</v>
      </c>
      <c r="R353" s="546" t="s">
        <v>1</v>
      </c>
      <c r="S353" s="547" t="s">
        <v>0</v>
      </c>
    </row>
    <row r="354" spans="1:19" ht="15.75" x14ac:dyDescent="0.25">
      <c r="A354" s="522"/>
      <c r="B354" s="522"/>
      <c r="C354" s="522"/>
      <c r="D354" s="522"/>
      <c r="E354" s="541"/>
      <c r="M354" s="548">
        <v>48029191004</v>
      </c>
      <c r="N354" s="548" t="s">
        <v>381</v>
      </c>
      <c r="O354" s="548">
        <v>32202</v>
      </c>
      <c r="P354" s="548" t="s">
        <v>127</v>
      </c>
      <c r="Q354" s="548">
        <v>28.8</v>
      </c>
      <c r="R354" s="549" t="s">
        <v>1</v>
      </c>
      <c r="S354" s="550" t="s">
        <v>0</v>
      </c>
    </row>
    <row r="355" spans="1:19" ht="15.75" x14ac:dyDescent="0.25">
      <c r="A355" s="522"/>
      <c r="B355" s="522"/>
      <c r="C355" s="522"/>
      <c r="D355" s="522"/>
      <c r="E355" s="541"/>
      <c r="M355" s="545">
        <v>48029191005</v>
      </c>
      <c r="N355" s="545" t="s">
        <v>381</v>
      </c>
      <c r="O355" s="545">
        <v>40833</v>
      </c>
      <c r="P355" s="545" t="s">
        <v>126</v>
      </c>
      <c r="Q355" s="545">
        <v>18.8</v>
      </c>
      <c r="R355" s="546" t="s">
        <v>1</v>
      </c>
      <c r="S355" s="547" t="s">
        <v>0</v>
      </c>
    </row>
    <row r="356" spans="1:19" ht="15.75" x14ac:dyDescent="0.25">
      <c r="A356" s="522"/>
      <c r="B356" s="522"/>
      <c r="C356" s="522"/>
      <c r="D356" s="522"/>
      <c r="E356" s="541"/>
      <c r="M356" s="548">
        <v>48029191006</v>
      </c>
      <c r="N356" s="548" t="s">
        <v>381</v>
      </c>
      <c r="O356" s="548">
        <v>35673</v>
      </c>
      <c r="P356" s="548" t="s">
        <v>127</v>
      </c>
      <c r="Q356" s="548">
        <v>26</v>
      </c>
      <c r="R356" s="549" t="s">
        <v>0</v>
      </c>
      <c r="S356" s="550" t="s">
        <v>0</v>
      </c>
    </row>
    <row r="357" spans="1:19" ht="15.75" x14ac:dyDescent="0.25">
      <c r="A357" s="522"/>
      <c r="B357" s="522"/>
      <c r="C357" s="522"/>
      <c r="D357" s="522"/>
      <c r="E357" s="541"/>
      <c r="M357" s="545">
        <v>48029191101</v>
      </c>
      <c r="N357" s="545" t="s">
        <v>381</v>
      </c>
      <c r="O357" s="545">
        <v>95417</v>
      </c>
      <c r="P357" s="545" t="s">
        <v>129</v>
      </c>
      <c r="Q357" s="545">
        <v>3.1</v>
      </c>
      <c r="R357" s="546" t="s">
        <v>0</v>
      </c>
      <c r="S357" s="547" t="s">
        <v>0</v>
      </c>
    </row>
    <row r="358" spans="1:19" ht="15.75" x14ac:dyDescent="0.25">
      <c r="A358" s="522"/>
      <c r="B358" s="522"/>
      <c r="C358" s="522"/>
      <c r="D358" s="522"/>
      <c r="E358" s="541"/>
      <c r="M358" s="548">
        <v>48029191102</v>
      </c>
      <c r="N358" s="548" t="s">
        <v>381</v>
      </c>
      <c r="O358" s="548">
        <v>80859</v>
      </c>
      <c r="P358" s="548" t="s">
        <v>129</v>
      </c>
      <c r="Q358" s="548">
        <v>8.1999999999999993</v>
      </c>
      <c r="R358" s="549" t="s">
        <v>0</v>
      </c>
      <c r="S358" s="550" t="s">
        <v>0</v>
      </c>
    </row>
    <row r="359" spans="1:19" ht="15.75" x14ac:dyDescent="0.25">
      <c r="A359" s="522"/>
      <c r="B359" s="522"/>
      <c r="C359" s="522"/>
      <c r="D359" s="522"/>
      <c r="E359" s="541"/>
      <c r="M359" s="545">
        <v>48029191201</v>
      </c>
      <c r="N359" s="545" t="s">
        <v>381</v>
      </c>
      <c r="O359" s="545">
        <v>60282</v>
      </c>
      <c r="P359" s="545" t="s">
        <v>128</v>
      </c>
      <c r="Q359" s="545">
        <v>14.9</v>
      </c>
      <c r="R359" s="546" t="s">
        <v>0</v>
      </c>
      <c r="S359" s="547" t="s">
        <v>0</v>
      </c>
    </row>
    <row r="360" spans="1:19" ht="15.75" x14ac:dyDescent="0.25">
      <c r="A360" s="522"/>
      <c r="B360" s="522"/>
      <c r="C360" s="522"/>
      <c r="D360" s="522"/>
      <c r="E360" s="541"/>
      <c r="M360" s="548">
        <v>48029191202</v>
      </c>
      <c r="N360" s="548" t="s">
        <v>381</v>
      </c>
      <c r="O360" s="548">
        <v>43661</v>
      </c>
      <c r="P360" s="548" t="s">
        <v>126</v>
      </c>
      <c r="Q360" s="548">
        <v>13.8</v>
      </c>
      <c r="R360" s="549" t="s">
        <v>0</v>
      </c>
      <c r="S360" s="550" t="s">
        <v>0</v>
      </c>
    </row>
    <row r="361" spans="1:19" ht="15.75" x14ac:dyDescent="0.25">
      <c r="A361" s="522"/>
      <c r="B361" s="522"/>
      <c r="C361" s="522"/>
      <c r="D361" s="522"/>
      <c r="E361" s="541"/>
      <c r="M361" s="545">
        <v>48029191303</v>
      </c>
      <c r="N361" s="545" t="s">
        <v>381</v>
      </c>
      <c r="O361" s="545">
        <v>64420</v>
      </c>
      <c r="P361" s="545" t="s">
        <v>128</v>
      </c>
      <c r="Q361" s="545">
        <v>8.6</v>
      </c>
      <c r="R361" s="546" t="s">
        <v>0</v>
      </c>
      <c r="S361" s="547" t="s">
        <v>0</v>
      </c>
    </row>
    <row r="362" spans="1:19" ht="15.75" x14ac:dyDescent="0.25">
      <c r="A362" s="522"/>
      <c r="B362" s="522"/>
      <c r="C362" s="522"/>
      <c r="D362" s="522"/>
      <c r="E362" s="541"/>
      <c r="M362" s="548">
        <v>48029191304</v>
      </c>
      <c r="N362" s="548" t="s">
        <v>381</v>
      </c>
      <c r="O362" s="548">
        <v>27361</v>
      </c>
      <c r="P362" s="548" t="s">
        <v>127</v>
      </c>
      <c r="Q362" s="548">
        <v>29.4</v>
      </c>
      <c r="R362" s="549" t="s">
        <v>1</v>
      </c>
      <c r="S362" s="550" t="s">
        <v>0</v>
      </c>
    </row>
    <row r="363" spans="1:19" ht="15.75" x14ac:dyDescent="0.25">
      <c r="A363" s="522"/>
      <c r="B363" s="522"/>
      <c r="C363" s="522"/>
      <c r="D363" s="522"/>
      <c r="E363" s="541"/>
      <c r="M363" s="545">
        <v>48029191405</v>
      </c>
      <c r="N363" s="545" t="s">
        <v>381</v>
      </c>
      <c r="O363" s="545">
        <v>63807</v>
      </c>
      <c r="P363" s="545" t="s">
        <v>128</v>
      </c>
      <c r="Q363" s="545">
        <v>8.4</v>
      </c>
      <c r="R363" s="546" t="s">
        <v>1</v>
      </c>
      <c r="S363" s="547" t="s">
        <v>0</v>
      </c>
    </row>
    <row r="364" spans="1:19" ht="15.75" x14ac:dyDescent="0.25">
      <c r="A364" s="522"/>
      <c r="B364" s="522"/>
      <c r="C364" s="522"/>
      <c r="D364" s="522"/>
      <c r="E364" s="541"/>
      <c r="M364" s="548">
        <v>48029191406</v>
      </c>
      <c r="N364" s="548" t="s">
        <v>381</v>
      </c>
      <c r="O364" s="548">
        <v>106359</v>
      </c>
      <c r="P364" s="548" t="s">
        <v>129</v>
      </c>
      <c r="Q364" s="548">
        <v>4.3</v>
      </c>
      <c r="R364" s="549" t="s">
        <v>0</v>
      </c>
      <c r="S364" s="550" t="s">
        <v>0</v>
      </c>
    </row>
    <row r="365" spans="1:19" ht="15.75" x14ac:dyDescent="0.25">
      <c r="A365" s="522"/>
      <c r="B365" s="522"/>
      <c r="C365" s="522"/>
      <c r="D365" s="522"/>
      <c r="E365" s="541"/>
      <c r="M365" s="545">
        <v>48029191408</v>
      </c>
      <c r="N365" s="545" t="s">
        <v>381</v>
      </c>
      <c r="O365" s="545">
        <v>37227</v>
      </c>
      <c r="P365" s="545" t="s">
        <v>126</v>
      </c>
      <c r="Q365" s="545">
        <v>18.8</v>
      </c>
      <c r="R365" s="546" t="s">
        <v>1</v>
      </c>
      <c r="S365" s="547" t="s">
        <v>0</v>
      </c>
    </row>
    <row r="366" spans="1:19" ht="15.75" x14ac:dyDescent="0.25">
      <c r="A366" s="522"/>
      <c r="B366" s="522"/>
      <c r="C366" s="522"/>
      <c r="D366" s="522"/>
      <c r="E366" s="541"/>
      <c r="M366" s="548">
        <v>48029191409</v>
      </c>
      <c r="N366" s="548" t="s">
        <v>381</v>
      </c>
      <c r="O366" s="548">
        <v>36771</v>
      </c>
      <c r="P366" s="548" t="s">
        <v>127</v>
      </c>
      <c r="Q366" s="548">
        <v>16.100000000000001</v>
      </c>
      <c r="R366" s="549" t="s">
        <v>0</v>
      </c>
      <c r="S366" s="550" t="s">
        <v>0</v>
      </c>
    </row>
    <row r="367" spans="1:19" ht="15.75" x14ac:dyDescent="0.25">
      <c r="A367" s="522"/>
      <c r="B367" s="522"/>
      <c r="C367" s="522"/>
      <c r="D367" s="522"/>
      <c r="E367" s="541"/>
      <c r="M367" s="545">
        <v>48029191410</v>
      </c>
      <c r="N367" s="545" t="s">
        <v>381</v>
      </c>
      <c r="O367" s="545">
        <v>36727</v>
      </c>
      <c r="P367" s="545" t="s">
        <v>127</v>
      </c>
      <c r="Q367" s="545">
        <v>10.8</v>
      </c>
      <c r="R367" s="546" t="s">
        <v>0</v>
      </c>
      <c r="S367" s="547" t="s">
        <v>0</v>
      </c>
    </row>
    <row r="368" spans="1:19" ht="15.75" x14ac:dyDescent="0.25">
      <c r="A368" s="522"/>
      <c r="B368" s="522"/>
      <c r="C368" s="522"/>
      <c r="D368" s="522"/>
      <c r="E368" s="541"/>
      <c r="M368" s="548">
        <v>48029191411</v>
      </c>
      <c r="N368" s="548" t="s">
        <v>381</v>
      </c>
      <c r="O368" s="548">
        <v>52891</v>
      </c>
      <c r="P368" s="548" t="s">
        <v>128</v>
      </c>
      <c r="Q368" s="548">
        <v>12</v>
      </c>
      <c r="R368" s="549" t="s">
        <v>0</v>
      </c>
      <c r="S368" s="550" t="s">
        <v>0</v>
      </c>
    </row>
    <row r="369" spans="1:19" ht="15.75" x14ac:dyDescent="0.25">
      <c r="A369" s="522"/>
      <c r="B369" s="522"/>
      <c r="C369" s="522"/>
      <c r="D369" s="522"/>
      <c r="E369" s="541"/>
      <c r="M369" s="545">
        <v>48029191412</v>
      </c>
      <c r="N369" s="545" t="s">
        <v>381</v>
      </c>
      <c r="O369" s="545">
        <v>151750</v>
      </c>
      <c r="P369" s="545" t="s">
        <v>129</v>
      </c>
      <c r="Q369" s="545">
        <v>0.3</v>
      </c>
      <c r="R369" s="546" t="s">
        <v>0</v>
      </c>
      <c r="S369" s="547" t="s">
        <v>0</v>
      </c>
    </row>
    <row r="370" spans="1:19" ht="15.75" x14ac:dyDescent="0.25">
      <c r="A370" s="522"/>
      <c r="B370" s="522"/>
      <c r="C370" s="522"/>
      <c r="D370" s="522"/>
      <c r="E370" s="541"/>
      <c r="M370" s="548">
        <v>48029191413</v>
      </c>
      <c r="N370" s="548" t="s">
        <v>381</v>
      </c>
      <c r="O370" s="548">
        <v>59473</v>
      </c>
      <c r="P370" s="548" t="s">
        <v>128</v>
      </c>
      <c r="Q370" s="548">
        <v>11.2</v>
      </c>
      <c r="R370" s="549" t="s">
        <v>0</v>
      </c>
      <c r="S370" s="550" t="s">
        <v>0</v>
      </c>
    </row>
    <row r="371" spans="1:19" ht="15.75" x14ac:dyDescent="0.25">
      <c r="A371" s="522"/>
      <c r="B371" s="522"/>
      <c r="C371" s="522"/>
      <c r="D371" s="522"/>
      <c r="E371" s="541"/>
      <c r="M371" s="545">
        <v>48029191503</v>
      </c>
      <c r="N371" s="545" t="s">
        <v>381</v>
      </c>
      <c r="O371" s="545">
        <v>81219</v>
      </c>
      <c r="P371" s="545" t="s">
        <v>129</v>
      </c>
      <c r="Q371" s="545">
        <v>6.4</v>
      </c>
      <c r="R371" s="546" t="s">
        <v>0</v>
      </c>
      <c r="S371" s="547" t="s">
        <v>0</v>
      </c>
    </row>
    <row r="372" spans="1:19" ht="15.75" x14ac:dyDescent="0.25">
      <c r="A372" s="522"/>
      <c r="B372" s="522"/>
      <c r="C372" s="522"/>
      <c r="D372" s="522"/>
      <c r="E372" s="541"/>
      <c r="M372" s="548">
        <v>48029191504</v>
      </c>
      <c r="N372" s="548" t="s">
        <v>381</v>
      </c>
      <c r="O372" s="548">
        <v>176667</v>
      </c>
      <c r="P372" s="548" t="s">
        <v>129</v>
      </c>
      <c r="Q372" s="548">
        <v>5.7</v>
      </c>
      <c r="R372" s="549" t="s">
        <v>0</v>
      </c>
      <c r="S372" s="550" t="s">
        <v>0</v>
      </c>
    </row>
    <row r="373" spans="1:19" ht="15.75" x14ac:dyDescent="0.25">
      <c r="A373" s="522"/>
      <c r="B373" s="522"/>
      <c r="C373" s="522"/>
      <c r="D373" s="522"/>
      <c r="E373" s="541"/>
      <c r="M373" s="545">
        <v>48029191505</v>
      </c>
      <c r="N373" s="545" t="s">
        <v>381</v>
      </c>
      <c r="O373" s="545">
        <v>144408</v>
      </c>
      <c r="P373" s="545" t="s">
        <v>129</v>
      </c>
      <c r="Q373" s="545">
        <v>2.2999999999999998</v>
      </c>
      <c r="R373" s="546" t="s">
        <v>0</v>
      </c>
      <c r="S373" s="547" t="s">
        <v>0</v>
      </c>
    </row>
    <row r="374" spans="1:19" ht="15.75" x14ac:dyDescent="0.25">
      <c r="A374" s="522"/>
      <c r="B374" s="522"/>
      <c r="C374" s="522"/>
      <c r="D374" s="522"/>
      <c r="E374" s="541"/>
      <c r="M374" s="548">
        <v>48029191506</v>
      </c>
      <c r="N374" s="548" t="s">
        <v>381</v>
      </c>
      <c r="O374" s="548">
        <v>69350</v>
      </c>
      <c r="P374" s="548" t="s">
        <v>128</v>
      </c>
      <c r="Q374" s="548">
        <v>12</v>
      </c>
      <c r="R374" s="549" t="s">
        <v>0</v>
      </c>
      <c r="S374" s="550" t="s">
        <v>0</v>
      </c>
    </row>
    <row r="375" spans="1:19" ht="15.75" x14ac:dyDescent="0.25">
      <c r="A375" s="522"/>
      <c r="B375" s="522"/>
      <c r="C375" s="522"/>
      <c r="D375" s="522"/>
      <c r="E375" s="541"/>
      <c r="M375" s="545">
        <v>48029191701</v>
      </c>
      <c r="N375" s="545" t="s">
        <v>381</v>
      </c>
      <c r="O375" s="545">
        <v>113047</v>
      </c>
      <c r="P375" s="545" t="s">
        <v>129</v>
      </c>
      <c r="Q375" s="545">
        <v>1.6</v>
      </c>
      <c r="R375" s="546" t="s">
        <v>0</v>
      </c>
      <c r="S375" s="547" t="s">
        <v>0</v>
      </c>
    </row>
    <row r="376" spans="1:19" ht="15.75" x14ac:dyDescent="0.25">
      <c r="A376" s="522"/>
      <c r="B376" s="522"/>
      <c r="C376" s="522"/>
      <c r="D376" s="522"/>
      <c r="E376" s="541"/>
      <c r="M376" s="548">
        <v>48029191702</v>
      </c>
      <c r="N376" s="548" t="s">
        <v>381</v>
      </c>
      <c r="O376" s="548">
        <v>77208</v>
      </c>
      <c r="P376" s="548" t="s">
        <v>129</v>
      </c>
      <c r="Q376" s="548">
        <v>4.2</v>
      </c>
      <c r="R376" s="549" t="s">
        <v>1</v>
      </c>
      <c r="S376" s="550" t="s">
        <v>0</v>
      </c>
    </row>
    <row r="377" spans="1:19" ht="15.75" x14ac:dyDescent="0.25">
      <c r="A377" s="522"/>
      <c r="B377" s="522"/>
      <c r="C377" s="522"/>
      <c r="D377" s="522"/>
      <c r="E377" s="541"/>
      <c r="M377" s="545">
        <v>48029191804</v>
      </c>
      <c r="N377" s="545" t="s">
        <v>381</v>
      </c>
      <c r="O377" s="545">
        <v>122675</v>
      </c>
      <c r="P377" s="545" t="s">
        <v>129</v>
      </c>
      <c r="Q377" s="545">
        <v>2.1</v>
      </c>
      <c r="R377" s="546" t="s">
        <v>0</v>
      </c>
      <c r="S377" s="547" t="s">
        <v>0</v>
      </c>
    </row>
    <row r="378" spans="1:19" ht="15.75" x14ac:dyDescent="0.25">
      <c r="A378" s="522"/>
      <c r="B378" s="522"/>
      <c r="C378" s="522"/>
      <c r="D378" s="522"/>
      <c r="E378" s="541"/>
      <c r="M378" s="548">
        <v>48029191806</v>
      </c>
      <c r="N378" s="548" t="s">
        <v>381</v>
      </c>
      <c r="O378" s="548">
        <v>140612</v>
      </c>
      <c r="P378" s="548" t="s">
        <v>129</v>
      </c>
      <c r="Q378" s="548">
        <v>1</v>
      </c>
      <c r="R378" s="549" t="s">
        <v>0</v>
      </c>
      <c r="S378" s="550" t="s">
        <v>0</v>
      </c>
    </row>
    <row r="379" spans="1:19" ht="15.75" x14ac:dyDescent="0.25">
      <c r="A379" s="522"/>
      <c r="B379" s="522"/>
      <c r="C379" s="522"/>
      <c r="D379" s="522"/>
      <c r="E379" s="541"/>
      <c r="M379" s="545">
        <v>48029191807</v>
      </c>
      <c r="N379" s="545" t="s">
        <v>381</v>
      </c>
      <c r="O379" s="545">
        <v>128302</v>
      </c>
      <c r="P379" s="545" t="s">
        <v>129</v>
      </c>
      <c r="Q379" s="545">
        <v>6.9</v>
      </c>
      <c r="R379" s="546" t="s">
        <v>0</v>
      </c>
      <c r="S379" s="547" t="s">
        <v>0</v>
      </c>
    </row>
    <row r="380" spans="1:19" ht="15.75" x14ac:dyDescent="0.25">
      <c r="A380" s="522"/>
      <c r="B380" s="522"/>
      <c r="C380" s="522"/>
      <c r="D380" s="522"/>
      <c r="E380" s="541"/>
      <c r="M380" s="548">
        <v>48029191808</v>
      </c>
      <c r="N380" s="548" t="s">
        <v>381</v>
      </c>
      <c r="O380" s="548">
        <v>110231</v>
      </c>
      <c r="P380" s="548" t="s">
        <v>129</v>
      </c>
      <c r="Q380" s="548">
        <v>3.2</v>
      </c>
      <c r="R380" s="549" t="s">
        <v>0</v>
      </c>
      <c r="S380" s="550" t="s">
        <v>0</v>
      </c>
    </row>
    <row r="381" spans="1:19" x14ac:dyDescent="0.25">
      <c r="M381" s="545">
        <v>48029191809</v>
      </c>
      <c r="N381" s="545" t="s">
        <v>381</v>
      </c>
      <c r="O381" s="545">
        <v>104655</v>
      </c>
      <c r="P381" s="545" t="s">
        <v>129</v>
      </c>
      <c r="Q381" s="545">
        <v>11.5</v>
      </c>
      <c r="R381" s="546" t="s">
        <v>0</v>
      </c>
      <c r="S381" s="547" t="s">
        <v>0</v>
      </c>
    </row>
    <row r="382" spans="1:19" x14ac:dyDescent="0.25">
      <c r="M382" s="548">
        <v>48029191810</v>
      </c>
      <c r="N382" s="548" t="s">
        <v>381</v>
      </c>
      <c r="O382" s="548">
        <v>95560</v>
      </c>
      <c r="P382" s="548" t="s">
        <v>129</v>
      </c>
      <c r="Q382" s="548">
        <v>0.9</v>
      </c>
      <c r="R382" s="549" t="s">
        <v>0</v>
      </c>
      <c r="S382" s="550" t="s">
        <v>0</v>
      </c>
    </row>
    <row r="383" spans="1:19" x14ac:dyDescent="0.25">
      <c r="M383" s="545">
        <v>48029191811</v>
      </c>
      <c r="N383" s="545" t="s">
        <v>381</v>
      </c>
      <c r="O383" s="545">
        <v>117243</v>
      </c>
      <c r="P383" s="545" t="s">
        <v>129</v>
      </c>
      <c r="Q383" s="545">
        <v>4.8</v>
      </c>
      <c r="R383" s="546" t="s">
        <v>0</v>
      </c>
      <c r="S383" s="547" t="s">
        <v>0</v>
      </c>
    </row>
    <row r="384" spans="1:19" x14ac:dyDescent="0.25">
      <c r="M384" s="548">
        <v>48029191812</v>
      </c>
      <c r="N384" s="548" t="s">
        <v>381</v>
      </c>
      <c r="O384" s="548">
        <v>147188</v>
      </c>
      <c r="P384" s="548" t="s">
        <v>129</v>
      </c>
      <c r="Q384" s="548">
        <v>2.8</v>
      </c>
      <c r="R384" s="549" t="s">
        <v>1</v>
      </c>
      <c r="S384" s="550" t="s">
        <v>0</v>
      </c>
    </row>
    <row r="385" spans="13:19" x14ac:dyDescent="0.25">
      <c r="M385" s="545">
        <v>48029191813</v>
      </c>
      <c r="N385" s="545" t="s">
        <v>381</v>
      </c>
      <c r="O385" s="545">
        <v>99171</v>
      </c>
      <c r="P385" s="545" t="s">
        <v>129</v>
      </c>
      <c r="Q385" s="545">
        <v>4.8</v>
      </c>
      <c r="R385" s="546" t="s">
        <v>1</v>
      </c>
      <c r="S385" s="547" t="s">
        <v>0</v>
      </c>
    </row>
    <row r="386" spans="13:19" x14ac:dyDescent="0.25">
      <c r="M386" s="548">
        <v>48029191814</v>
      </c>
      <c r="N386" s="548" t="s">
        <v>381</v>
      </c>
      <c r="O386" s="548">
        <v>102351</v>
      </c>
      <c r="P386" s="548" t="s">
        <v>129</v>
      </c>
      <c r="Q386" s="548">
        <v>8.4</v>
      </c>
      <c r="R386" s="549" t="s">
        <v>0</v>
      </c>
      <c r="S386" s="550" t="s">
        <v>0</v>
      </c>
    </row>
    <row r="387" spans="13:19" x14ac:dyDescent="0.25">
      <c r="M387" s="545">
        <v>48029191815</v>
      </c>
      <c r="N387" s="545" t="s">
        <v>381</v>
      </c>
      <c r="O387" s="545">
        <v>116118</v>
      </c>
      <c r="P387" s="545" t="s">
        <v>129</v>
      </c>
      <c r="Q387" s="545">
        <v>4.0999999999999996</v>
      </c>
      <c r="R387" s="546" t="s">
        <v>0</v>
      </c>
      <c r="S387" s="547" t="s">
        <v>0</v>
      </c>
    </row>
    <row r="388" spans="13:19" x14ac:dyDescent="0.25">
      <c r="M388" s="548">
        <v>48029191816</v>
      </c>
      <c r="N388" s="548" t="s">
        <v>381</v>
      </c>
      <c r="O388" s="548">
        <v>66084</v>
      </c>
      <c r="P388" s="548" t="s">
        <v>128</v>
      </c>
      <c r="Q388" s="548">
        <v>1.2</v>
      </c>
      <c r="R388" s="549" t="s">
        <v>0</v>
      </c>
      <c r="S388" s="550" t="s">
        <v>0</v>
      </c>
    </row>
    <row r="389" spans="13:19" x14ac:dyDescent="0.25">
      <c r="M389" s="545">
        <v>48029191817</v>
      </c>
      <c r="N389" s="545" t="s">
        <v>381</v>
      </c>
      <c r="O389" s="545">
        <v>82500</v>
      </c>
      <c r="P389" s="545" t="s">
        <v>129</v>
      </c>
      <c r="Q389" s="545">
        <v>5</v>
      </c>
      <c r="R389" s="546" t="s">
        <v>0</v>
      </c>
      <c r="S389" s="547" t="s">
        <v>0</v>
      </c>
    </row>
    <row r="390" spans="13:19" x14ac:dyDescent="0.25">
      <c r="M390" s="548">
        <v>48029191900</v>
      </c>
      <c r="N390" s="548" t="s">
        <v>381</v>
      </c>
      <c r="O390" s="548">
        <v>26706</v>
      </c>
      <c r="P390" s="548" t="s">
        <v>127</v>
      </c>
      <c r="Q390" s="548">
        <v>33.200000000000003</v>
      </c>
      <c r="R390" s="549" t="s">
        <v>1</v>
      </c>
      <c r="S390" s="550" t="s">
        <v>0</v>
      </c>
    </row>
    <row r="391" spans="13:19" x14ac:dyDescent="0.25">
      <c r="M391" s="545">
        <v>48029192000</v>
      </c>
      <c r="N391" s="545" t="s">
        <v>381</v>
      </c>
      <c r="O391" s="545">
        <v>29226</v>
      </c>
      <c r="P391" s="545" t="s">
        <v>127</v>
      </c>
      <c r="Q391" s="545">
        <v>26.8</v>
      </c>
      <c r="R391" s="546" t="s">
        <v>1</v>
      </c>
      <c r="S391" s="547" t="s">
        <v>0</v>
      </c>
    </row>
    <row r="392" spans="13:19" x14ac:dyDescent="0.25">
      <c r="M392" s="548">
        <v>48029192100</v>
      </c>
      <c r="N392" s="548" t="s">
        <v>381</v>
      </c>
      <c r="O392" s="548">
        <v>72524</v>
      </c>
      <c r="P392" s="548" t="s">
        <v>129</v>
      </c>
      <c r="Q392" s="548">
        <v>6.2</v>
      </c>
      <c r="R392" s="549" t="s">
        <v>0</v>
      </c>
      <c r="S392" s="550" t="s">
        <v>0</v>
      </c>
    </row>
    <row r="393" spans="13:19" x14ac:dyDescent="0.25">
      <c r="M393" s="545">
        <v>48029192200</v>
      </c>
      <c r="N393" s="545" t="s">
        <v>381</v>
      </c>
      <c r="O393" s="545">
        <v>46923</v>
      </c>
      <c r="P393" s="545" t="s">
        <v>126</v>
      </c>
      <c r="Q393" s="545">
        <v>12</v>
      </c>
      <c r="R393" s="546" t="s">
        <v>1</v>
      </c>
      <c r="S393" s="547" t="s">
        <v>1</v>
      </c>
    </row>
    <row r="394" spans="13:19" x14ac:dyDescent="0.25">
      <c r="M394" s="548">
        <v>48029192300</v>
      </c>
      <c r="N394" s="548" t="s">
        <v>381</v>
      </c>
      <c r="O394" s="548">
        <v>85521</v>
      </c>
      <c r="P394" s="548" t="s">
        <v>129</v>
      </c>
      <c r="Q394" s="548">
        <v>5.6</v>
      </c>
      <c r="R394" s="549" t="s">
        <v>0</v>
      </c>
      <c r="S394" s="550" t="s">
        <v>0</v>
      </c>
    </row>
    <row r="395" spans="13:19" x14ac:dyDescent="0.25">
      <c r="M395" s="545">
        <v>48029980001</v>
      </c>
      <c r="N395" s="545" t="s">
        <v>381</v>
      </c>
      <c r="O395" s="545" t="s">
        <v>131</v>
      </c>
      <c r="P395" s="545" t="s">
        <v>132</v>
      </c>
      <c r="Q395" s="545" t="s">
        <v>131</v>
      </c>
      <c r="R395" s="546" t="s">
        <v>0</v>
      </c>
      <c r="S395" s="547" t="s">
        <v>0</v>
      </c>
    </row>
    <row r="396" spans="13:19" x14ac:dyDescent="0.25">
      <c r="M396" s="548">
        <v>48029980002</v>
      </c>
      <c r="N396" s="548" t="s">
        <v>381</v>
      </c>
      <c r="O396" s="548" t="s">
        <v>131</v>
      </c>
      <c r="P396" s="548" t="s">
        <v>132</v>
      </c>
      <c r="Q396" s="548">
        <v>0</v>
      </c>
      <c r="R396" s="549" t="s">
        <v>1</v>
      </c>
      <c r="S396" s="550" t="s">
        <v>1</v>
      </c>
    </row>
    <row r="397" spans="13:19" x14ac:dyDescent="0.25">
      <c r="M397" s="545">
        <v>48029980003</v>
      </c>
      <c r="N397" s="545" t="s">
        <v>381</v>
      </c>
      <c r="O397" s="545">
        <v>52159</v>
      </c>
      <c r="P397" s="545" t="s">
        <v>126</v>
      </c>
      <c r="Q397" s="545">
        <v>2.8</v>
      </c>
      <c r="R397" s="546" t="s">
        <v>1</v>
      </c>
      <c r="S397" s="547" t="s">
        <v>0</v>
      </c>
    </row>
    <row r="398" spans="13:19" x14ac:dyDescent="0.25">
      <c r="M398" s="548">
        <v>48029980004</v>
      </c>
      <c r="N398" s="548" t="s">
        <v>381</v>
      </c>
      <c r="O398" s="548" t="s">
        <v>131</v>
      </c>
      <c r="P398" s="548" t="s">
        <v>132</v>
      </c>
      <c r="Q398" s="548" t="s">
        <v>131</v>
      </c>
      <c r="R398" s="549" t="s">
        <v>1</v>
      </c>
      <c r="S398" s="550" t="s">
        <v>0</v>
      </c>
    </row>
    <row r="399" spans="13:19" x14ac:dyDescent="0.25">
      <c r="M399" s="545">
        <v>48029980005</v>
      </c>
      <c r="N399" s="545" t="s">
        <v>381</v>
      </c>
      <c r="O399" s="545" t="s">
        <v>131</v>
      </c>
      <c r="P399" s="545" t="s">
        <v>132</v>
      </c>
      <c r="Q399" s="545">
        <v>0</v>
      </c>
      <c r="R399" s="546" t="s">
        <v>1</v>
      </c>
      <c r="S399" s="547" t="s">
        <v>0</v>
      </c>
    </row>
    <row r="400" spans="13:19" x14ac:dyDescent="0.25">
      <c r="M400" s="548">
        <v>48029980100</v>
      </c>
      <c r="N400" s="548" t="s">
        <v>381</v>
      </c>
      <c r="O400" s="548">
        <v>62813</v>
      </c>
      <c r="P400" s="548" t="s">
        <v>128</v>
      </c>
      <c r="Q400" s="548">
        <v>18</v>
      </c>
      <c r="R400" s="549" t="s">
        <v>1</v>
      </c>
      <c r="S400" s="550" t="s">
        <v>1</v>
      </c>
    </row>
  </sheetData>
  <sheetProtection algorithmName="SHA-512" hashValue="rQvlQpTNImcmVoVdhlm/8ycUcLyQobZF08SZCM51Y6J0XvhCL9CaJkr/KBnazskqtqFOTMm2NIQAbsXL6OqkOg==" saltValue="WE9+IbjMK6jeCWpA39kyHA==" spinCount="100000" sheet="1" objects="1" scenarios="1"/>
  <customSheetViews>
    <customSheetView guid="{7C66BF0C-1E54-4D44-A66B-E72413F39A39}" showPageBreaks="1" showGridLines="0" showRowCol="0" view="pageLayout" showRuler="0">
      <selection activeCell="E39" sqref="E39"/>
    </customSheetView>
  </customSheetViews>
  <mergeCells count="17">
    <mergeCell ref="A19:C19"/>
    <mergeCell ref="A20:C20"/>
    <mergeCell ref="A15:C15"/>
    <mergeCell ref="A22:E22"/>
    <mergeCell ref="A1:E1"/>
    <mergeCell ref="C8:E8"/>
    <mergeCell ref="C9:E9"/>
    <mergeCell ref="A14:C14"/>
    <mergeCell ref="C10:E10"/>
    <mergeCell ref="C11:E11"/>
    <mergeCell ref="D13:E13"/>
    <mergeCell ref="A7:E7"/>
    <mergeCell ref="A2:E2"/>
    <mergeCell ref="A3:E3"/>
    <mergeCell ref="A4:E4"/>
    <mergeCell ref="A5:E5"/>
    <mergeCell ref="C6:E6"/>
  </mergeCells>
  <dataValidations count="7">
    <dataValidation type="list" operator="greaterThan" allowBlank="1" showInputMessage="1" showErrorMessage="1" sqref="D14" xr:uid="{00000000-0002-0000-0600-000003000000}">
      <formula1>$H$14:$U$14</formula1>
    </dataValidation>
    <dataValidation type="list" operator="greaterThanOrEqual" allowBlank="1" showInputMessage="1" showErrorMessage="1" sqref="D17" xr:uid="{00000000-0002-0000-0600-000006000000}">
      <formula1>$H$17:$K$17</formula1>
    </dataValidation>
    <dataValidation operator="greaterThan" allowBlank="1" showInputMessage="1" showErrorMessage="1" sqref="D13:E13" xr:uid="{00000000-0002-0000-0600-000007000000}"/>
    <dataValidation type="list" operator="greaterThanOrEqual" allowBlank="1" showInputMessage="1" showErrorMessage="1" sqref="D18" xr:uid="{00000000-0002-0000-0600-000008000000}">
      <formula1>$H$18:$U$18</formula1>
    </dataValidation>
    <dataValidation type="list" operator="greaterThanOrEqual" allowBlank="1" showInputMessage="1" showErrorMessage="1" sqref="D19" xr:uid="{443FE03B-029F-4E22-B6F6-F9D5E29AF3CC}">
      <formula1>$H$21:$J$21</formula1>
    </dataValidation>
    <dataValidation type="list" operator="greaterThanOrEqual" allowBlank="1" showInputMessage="1" showErrorMessage="1" sqref="D20" xr:uid="{57F9826C-5C2E-47F2-BADD-5465342654C0}">
      <formula1>$H$22:$N$22</formula1>
    </dataValidation>
    <dataValidation type="list" allowBlank="1" showErrorMessage="1" promptTitle="Select" prompt="Select" sqref="D16" xr:uid="{00000000-0002-0000-0600-000009000000}">
      <formula1>$H$16:$Q$16</formula1>
    </dataValidation>
  </dataValidations>
  <hyperlinks>
    <hyperlink ref="A1:D1" location="'Submission Checklist'!A1" display="Return to Submission Checklist" xr:uid="{00000000-0004-0000-0600-000000000000}"/>
    <hyperlink ref="E14" location="INFO1" display="?" xr:uid="{00000000-0004-0000-0600-000001000000}"/>
    <hyperlink ref="E15" location="Info_Census" display="?" xr:uid="{00000000-0004-0000-0600-000003000000}"/>
    <hyperlink ref="E17" location="INFO_TIRZ" display="?" xr:uid="{00000000-0004-0000-0600-000004000000}"/>
    <hyperlink ref="A1:E1" location="'Submission Checklist'!B10" display="Return to Submission Checklist" xr:uid="{00000000-0004-0000-0600-000005000000}"/>
    <hyperlink ref="A23:D23" location="'Submission Checklist'!A1" display="Return to Submission Checklist" xr:uid="{00000000-0004-0000-0600-000006000000}"/>
    <hyperlink ref="A23:E23" location="'Submission Checklist'!B10" display="Return to Submission Checklist" xr:uid="{00000000-0004-0000-0600-000007000000}"/>
    <hyperlink ref="E18" location="INFO_SATmrw" display="INFO_SATmrw" xr:uid="{00000000-0004-0000-0600-000008000000}"/>
    <hyperlink ref="E16" location="INFO_OppZone" display="INFO_OppZone" xr:uid="{00000000-0004-0000-0600-000009000000}"/>
    <hyperlink ref="A22:D22" location="'Submission Checklist'!A1" display="Return to Submission Checklist" xr:uid="{E0C56C45-AB04-413A-A7CB-BC8CBD4EC996}"/>
    <hyperlink ref="A22:E22" location="'Submission Checklist'!B10" display="Return to Submission Checklist" xr:uid="{9D7CC8F5-DFB5-4606-83E8-8328F34EECA5}"/>
  </hyperlinks>
  <printOptions horizontalCentered="1"/>
  <pageMargins left="0.45" right="0.45" top="0.5" bottom="0.5" header="0.5" footer="0.3"/>
  <pageSetup paperSize="3" scale="98" fitToHeight="0" orientation="landscape" r:id="rId1"/>
  <headerFooter>
    <oddFooter xml:space="preserve">&amp;L&amp;"Garamond,Bold"&amp;12Real Estate Application 2020&amp;R&amp;"Garamond,Bold"&amp;12 7-&amp;P </oddFooter>
  </headerFooter>
  <drawing r:id="rId2"/>
  <extLst>
    <ext xmlns:x14="http://schemas.microsoft.com/office/spreadsheetml/2009/9/main" uri="{78C0D931-6437-407d-A8EE-F0AAD7539E65}">
      <x14:conditionalFormattings>
        <x14:conditionalFormatting xmlns:xm="http://schemas.microsoft.com/office/excel/2006/main">
          <x14:cfRule type="iconSet" priority="2" id="{EBC67620-0B99-4C9B-9960-022EF5EBFDA3}">
            <x14:iconSet iconSet="3Symbols" showValue="0" custom="1">
              <x14:cfvo type="percent">
                <xm:f>0</xm:f>
              </x14:cfvo>
              <x14:cfvo type="num">
                <xm:f>0</xm:f>
              </x14:cfvo>
              <x14:cfvo type="num">
                <xm:f>0</xm:f>
              </x14:cfvo>
              <x14:cfIcon iconSet="NoIcons" iconId="0"/>
              <x14:cfIcon iconSet="NoIcons" iconId="0"/>
              <x14:cfIcon iconSet="3Symbols" iconId="1"/>
            </x14:iconSet>
          </x14:cfRule>
          <xm:sqref>B6</xm:sqref>
        </x14:conditionalFormatting>
        <x14:conditionalFormatting xmlns:xm="http://schemas.microsoft.com/office/excel/2006/main">
          <x14:cfRule type="iconSet" priority="1" id="{54C07744-EBA7-4130-917D-0978C8D2907F}">
            <x14:iconSet iconSet="3Symbols" showValue="0" custom="1">
              <x14:cfvo type="percent">
                <xm:f>0</xm:f>
              </x14:cfvo>
              <x14:cfvo type="num">
                <xm:f>0</xm:f>
              </x14:cfvo>
              <x14:cfvo type="num">
                <xm:f>0</xm:f>
              </x14:cfvo>
              <x14:cfIcon iconSet="NoIcons" iconId="0"/>
              <x14:cfIcon iconSet="NoIcons" iconId="0"/>
              <x14:cfIcon iconSet="3Symbols" iconId="1"/>
            </x14:iconSet>
          </x14:cfRule>
          <xm:sqref>E16</xm:sqref>
        </x14:conditionalFormatting>
        <x14:conditionalFormatting xmlns:xm="http://schemas.microsoft.com/office/excel/2006/main">
          <x14:cfRule type="iconSet" priority="223" id="{675A8DD9-3E9F-4C4A-A6AC-66CC3273E887}">
            <x14:iconSet iconSet="3Symbols" showValue="0" custom="1">
              <x14:cfvo type="percent">
                <xm:f>0</xm:f>
              </x14:cfvo>
              <x14:cfvo type="num">
                <xm:f>0</xm:f>
              </x14:cfvo>
              <x14:cfvo type="num">
                <xm:f>0</xm:f>
              </x14:cfvo>
              <x14:cfIcon iconSet="NoIcons" iconId="0"/>
              <x14:cfIcon iconSet="NoIcons" iconId="0"/>
              <x14:cfIcon iconSet="3Symbols" iconId="1"/>
            </x14:iconSet>
          </x14:cfRule>
          <xm:sqref>E14:E15 E17:E20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46</vt:i4>
      </vt:variant>
    </vt:vector>
  </HeadingPairs>
  <TitlesOfParts>
    <vt:vector size="70" baseType="lpstr">
      <vt:lpstr>Cover Sheet</vt:lpstr>
      <vt:lpstr>Application Process Overview</vt:lpstr>
      <vt:lpstr>Evaluation Criteria</vt:lpstr>
      <vt:lpstr>Submission Checklist</vt:lpstr>
      <vt:lpstr>Threshold Requirements</vt:lpstr>
      <vt:lpstr>General Information</vt:lpstr>
      <vt:lpstr>Executive Summary</vt:lpstr>
      <vt:lpstr>Development Funding</vt:lpstr>
      <vt:lpstr>Development Information</vt:lpstr>
      <vt:lpstr>Experience</vt:lpstr>
      <vt:lpstr>Project Readiness</vt:lpstr>
      <vt:lpstr>Location Amenities</vt:lpstr>
      <vt:lpstr>HUD Regulatory Conditions</vt:lpstr>
      <vt:lpstr>Efficient Use of Fed Funding</vt:lpstr>
      <vt:lpstr>AFHMP</vt:lpstr>
      <vt:lpstr>Relocation Plan</vt:lpstr>
      <vt:lpstr>DUNS &amp; SAM</vt:lpstr>
      <vt:lpstr>Conflict of Interest</vt:lpstr>
      <vt:lpstr>Environmental Acknowledgement</vt:lpstr>
      <vt:lpstr>Underwriting &amp; Labor Compliance</vt:lpstr>
      <vt:lpstr>SWMBE</vt:lpstr>
      <vt:lpstr>Section 3</vt:lpstr>
      <vt:lpstr>Signature</vt:lpstr>
      <vt:lpstr>Information</vt:lpstr>
      <vt:lpstr>CDBG_Return</vt:lpstr>
      <vt:lpstr>Census</vt:lpstr>
      <vt:lpstr>City_Council_Districts</vt:lpstr>
      <vt:lpstr>HOME_Match_Funds</vt:lpstr>
      <vt:lpstr>INFO_BenData</vt:lpstr>
      <vt:lpstr>INFO_Bond</vt:lpstr>
      <vt:lpstr>INFO_CDBG</vt:lpstr>
      <vt:lpstr>Info_Census</vt:lpstr>
      <vt:lpstr>INFO_Dev</vt:lpstr>
      <vt:lpstr>INFO_Match</vt:lpstr>
      <vt:lpstr>INFO_Mrkt</vt:lpstr>
      <vt:lpstr>INFO_OppZone</vt:lpstr>
      <vt:lpstr>INFO_Proforma</vt:lpstr>
      <vt:lpstr>INFO_RCMP</vt:lpstr>
      <vt:lpstr>INFO_SATmrw</vt:lpstr>
      <vt:lpstr>INFO_Sec3</vt:lpstr>
      <vt:lpstr>INFO_Surplus</vt:lpstr>
      <vt:lpstr>INFO_TIRZ</vt:lpstr>
      <vt:lpstr>INFO_URA</vt:lpstr>
      <vt:lpstr>Info_Zoning</vt:lpstr>
      <vt:lpstr>INFO1</vt:lpstr>
      <vt:lpstr>INFO2</vt:lpstr>
      <vt:lpstr>'Cover Sheet'!Print_Area</vt:lpstr>
      <vt:lpstr>'Development Funding'!Print_Area</vt:lpstr>
      <vt:lpstr>'Development Information'!Print_Area</vt:lpstr>
      <vt:lpstr>'DUNS &amp; SAM'!Print_Area</vt:lpstr>
      <vt:lpstr>'Efficient Use of Fed Funding'!Print_Area</vt:lpstr>
      <vt:lpstr>'Environmental Acknowledgement'!Print_Area</vt:lpstr>
      <vt:lpstr>'Evaluation Criteria'!Print_Area</vt:lpstr>
      <vt:lpstr>'Executive Summary'!Print_Area</vt:lpstr>
      <vt:lpstr>Experience!Print_Area</vt:lpstr>
      <vt:lpstr>'General Information'!Print_Area</vt:lpstr>
      <vt:lpstr>'HUD Regulatory Conditions'!Print_Area</vt:lpstr>
      <vt:lpstr>Information!Print_Area</vt:lpstr>
      <vt:lpstr>'Location Amenities'!Print_Area</vt:lpstr>
      <vt:lpstr>'Project Readiness'!Print_Area</vt:lpstr>
      <vt:lpstr>Signature!Print_Area</vt:lpstr>
      <vt:lpstr>'Submission Checklist'!Print_Area</vt:lpstr>
      <vt:lpstr>SWMBE!Print_Area</vt:lpstr>
      <vt:lpstr>'Threshold Requirements'!Print_Area</vt:lpstr>
      <vt:lpstr>'Underwriting &amp; Labor Compliance'!Print_Area</vt:lpstr>
      <vt:lpstr>Information!Print_Titles</vt:lpstr>
      <vt:lpstr>Return_BenData</vt:lpstr>
      <vt:lpstr>Return_Design</vt:lpstr>
      <vt:lpstr>SATmrw</vt:lpstr>
      <vt:lpstr>Zoning</vt:lpstr>
    </vt:vector>
  </TitlesOfParts>
  <Company>COSA User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NEDO Budget Workbook</dc:title>
  <dc:creator>verna.lambert@memphistn.gov</dc:creator>
  <cp:keywords>NEDO Workbook</cp:keywords>
  <cp:lastModifiedBy>Sheldon Bartel</cp:lastModifiedBy>
  <cp:lastPrinted>2020-05-14T21:56:05Z</cp:lastPrinted>
  <dcterms:created xsi:type="dcterms:W3CDTF">2014-07-22T14:31:41Z</dcterms:created>
  <dcterms:modified xsi:type="dcterms:W3CDTF">2021-01-08T19:59:42Z</dcterms:modified>
</cp:coreProperties>
</file>